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codeName="{B7FE6334-C1A2-E50D-BD3D-5F4D41BBC2E3}"/>
  <workbookPr codeName="DieseArbeitsmappe"/>
  <bookViews>
    <workbookView xWindow="1950" yWindow="1290" windowWidth="23130" windowHeight="13050"/>
  </bookViews>
  <sheets>
    <sheet name="VZ" sheetId="8" r:id="rId1"/>
    <sheet name="Ganglinien" sheetId="11" state="hidden" r:id="rId2"/>
    <sheet name="Steuerung" sheetId="9" state="hidden" r:id="rId3"/>
    <sheet name="Doku" sheetId="4" r:id="rId4"/>
  </sheets>
  <functionGroups/>
  <definedNames>
    <definedName name="ANT_T">Ganglinien!$C$45</definedName>
    <definedName name="ANT_TO">Ganglinien!$O$45</definedName>
    <definedName name="ANT_TP">Ganglinien!$T$45</definedName>
    <definedName name="ANT_TR">Ganglinien!$I$45</definedName>
    <definedName name="ANT_TS">Ganglinien!$Y$45</definedName>
    <definedName name="JGL">Ganglinien!$B$5:$C$16</definedName>
    <definedName name="JGLABW">Ganglinien!$E$5:$E$16</definedName>
    <definedName name="JGLO">Ganglinien!$N$5:$O$16</definedName>
    <definedName name="JGLP">Ganglinien!$S$5:$T$16</definedName>
    <definedName name="JGLR">Ganglinien!$H$5:$I$16</definedName>
    <definedName name="JGLRABW">Ganglinien!$K$5:$K$16</definedName>
    <definedName name="JGLS">Ganglinien!$X$5:$Y$16</definedName>
    <definedName name="LW_ANT">Steuerung!$F$3</definedName>
    <definedName name="SW_ANT">Steuerung!$F$9:$F$10</definedName>
    <definedName name="TGL">Ganglinien!$B$21:$C$44</definedName>
    <definedName name="TGLABW">Ganglinien!$E$21:$E$44</definedName>
    <definedName name="TGLO">Ganglinien!$N$21:$O$44</definedName>
    <definedName name="TGLP">Ganglinien!$S$21:$T$44</definedName>
    <definedName name="TGLR">Ganglinien!$H$21:$I$44</definedName>
    <definedName name="TGLRABW">Ganglinien!$K$21:$K$44</definedName>
    <definedName name="TGLS">Ganglinien!$X$21:$Y$44</definedName>
    <definedName name="VZ_ART">Steuerung!$C$39:$C$40</definedName>
    <definedName name="VZ_DATA">VZ!$I$52:$M$53</definedName>
    <definedName name="VZ_Kat">Steuerung!$C$3:$C$4</definedName>
    <definedName name="VZ_PERI">Steuerung!$C$23:$C$28</definedName>
    <definedName name="VZ_Tag">Steuerung!$C$6:$C$10</definedName>
    <definedName name="WE">Ganglinien!$C$55:$C$56</definedName>
    <definedName name="WEO">Ganglinien!$O$55:$O$56</definedName>
    <definedName name="WEP">Ganglinien!$T$55:$T$56</definedName>
    <definedName name="WER">Ganglinien!$I$55:$I$56</definedName>
    <definedName name="WES">Ganglinien!$Y$55:$Y$56</definedName>
    <definedName name="WGL">Ganglinien!$B$50:$C$54</definedName>
    <definedName name="WGLABW">Ganglinien!$E$50:$E$54</definedName>
    <definedName name="WGLO">Ganglinien!$N$50:$O$54</definedName>
    <definedName name="WGLP">Ganglinien!$S$50:$T$54</definedName>
    <definedName name="WGLR">Ganglinien!$H$50:$I$54</definedName>
    <definedName name="WGLRABW">Ganglinien!$K$50:$K$54</definedName>
    <definedName name="WGLS">Ganglinien!$X$50:$Y$54</definedName>
  </definedNames>
  <calcPr calcId="125725"/>
</workbook>
</file>

<file path=xl/calcChain.xml><?xml version="1.0" encoding="utf-8"?>
<calcChain xmlns="http://schemas.openxmlformats.org/spreadsheetml/2006/main">
  <c r="T58" i="11"/>
  <c r="U58"/>
  <c r="M71" i="8"/>
  <c r="J71"/>
  <c r="O45" i="11"/>
  <c r="I45"/>
  <c r="C45"/>
  <c r="Y45"/>
  <c r="T45"/>
  <c r="Z56"/>
  <c r="Z55"/>
  <c r="Z54"/>
  <c r="Z53"/>
  <c r="Z52"/>
  <c r="Z51"/>
  <c r="Z50"/>
  <c r="Z44"/>
  <c r="Z43"/>
  <c r="Z42"/>
  <c r="Z41"/>
  <c r="Z40"/>
  <c r="Z39"/>
  <c r="Z38"/>
  <c r="Z37"/>
  <c r="Z36"/>
  <c r="Z35"/>
  <c r="Z34"/>
  <c r="Z33"/>
  <c r="Z32"/>
  <c r="Z31"/>
  <c r="Z30"/>
  <c r="Z29"/>
  <c r="Z28"/>
  <c r="Z27"/>
  <c r="Z26"/>
  <c r="Z25"/>
  <c r="Z24"/>
  <c r="Z23"/>
  <c r="Z22"/>
  <c r="Z21"/>
  <c r="Z16"/>
  <c r="Z15"/>
  <c r="Z14"/>
  <c r="Z13"/>
  <c r="Z12"/>
  <c r="Z11"/>
  <c r="Z10"/>
  <c r="Z9"/>
  <c r="Z8"/>
  <c r="Z7"/>
  <c r="Z6"/>
  <c r="Z5"/>
  <c r="U56"/>
  <c r="U55"/>
  <c r="U54"/>
  <c r="U53"/>
  <c r="U52"/>
  <c r="U51"/>
  <c r="U50"/>
  <c r="U16"/>
  <c r="U15"/>
  <c r="U14"/>
  <c r="U13"/>
  <c r="U12"/>
  <c r="U11"/>
  <c r="U10"/>
  <c r="U9"/>
  <c r="U8"/>
  <c r="U7"/>
  <c r="U6"/>
  <c r="U5"/>
  <c r="C44"/>
  <c r="C43"/>
  <c r="C42"/>
  <c r="C41"/>
  <c r="C40"/>
  <c r="C39"/>
  <c r="C38"/>
  <c r="C37"/>
  <c r="C36"/>
  <c r="C35"/>
  <c r="C34"/>
  <c r="C33"/>
  <c r="C32"/>
  <c r="C31"/>
  <c r="C30"/>
  <c r="C29"/>
  <c r="C28"/>
  <c r="C27"/>
  <c r="C26"/>
  <c r="C25"/>
  <c r="C24"/>
  <c r="C23"/>
  <c r="C22"/>
  <c r="C21"/>
  <c r="U44"/>
  <c r="U43"/>
  <c r="U42"/>
  <c r="U41"/>
  <c r="U40"/>
  <c r="U39"/>
  <c r="U38"/>
  <c r="U37"/>
  <c r="U36"/>
  <c r="U35"/>
  <c r="U34"/>
  <c r="U33"/>
  <c r="U32"/>
  <c r="U31"/>
  <c r="U30"/>
  <c r="U29"/>
  <c r="U28"/>
  <c r="U27"/>
  <c r="U26"/>
  <c r="U25"/>
  <c r="U24"/>
  <c r="U23"/>
  <c r="U22"/>
  <c r="U21"/>
  <c r="P44"/>
  <c r="P43"/>
  <c r="P42"/>
  <c r="P41"/>
  <c r="P40"/>
  <c r="P39"/>
  <c r="P38"/>
  <c r="P37"/>
  <c r="P36"/>
  <c r="P35"/>
  <c r="P34"/>
  <c r="P33"/>
  <c r="P32"/>
  <c r="P31"/>
  <c r="P30"/>
  <c r="P29"/>
  <c r="P28"/>
  <c r="P27"/>
  <c r="P26"/>
  <c r="P25"/>
  <c r="P24"/>
  <c r="P23"/>
  <c r="P22"/>
  <c r="P21"/>
  <c r="P56"/>
  <c r="P55"/>
  <c r="P54"/>
  <c r="P53"/>
  <c r="P52"/>
  <c r="P51"/>
  <c r="P50"/>
  <c r="P16"/>
  <c r="P15"/>
  <c r="P14"/>
  <c r="P13"/>
  <c r="P12"/>
  <c r="P11"/>
  <c r="P10"/>
  <c r="P9"/>
  <c r="P8"/>
  <c r="P7"/>
  <c r="P6"/>
  <c r="P5"/>
  <c r="J56"/>
  <c r="D56"/>
  <c r="J55"/>
  <c r="D55"/>
  <c r="J54"/>
  <c r="D54"/>
  <c r="J53"/>
  <c r="D53"/>
  <c r="J52"/>
  <c r="D52"/>
  <c r="J51"/>
  <c r="D51"/>
  <c r="J50"/>
  <c r="D50"/>
  <c r="J44"/>
  <c r="D44"/>
  <c r="J43"/>
  <c r="D43"/>
  <c r="J42"/>
  <c r="D42"/>
  <c r="J41"/>
  <c r="D41"/>
  <c r="J40"/>
  <c r="D40"/>
  <c r="J39"/>
  <c r="D39"/>
  <c r="J38"/>
  <c r="D38"/>
  <c r="J37"/>
  <c r="D37"/>
  <c r="J36"/>
  <c r="D36"/>
  <c r="J35"/>
  <c r="D35"/>
  <c r="J34"/>
  <c r="D34"/>
  <c r="J33"/>
  <c r="D33"/>
  <c r="J32"/>
  <c r="D32"/>
  <c r="J31"/>
  <c r="D31"/>
  <c r="J30"/>
  <c r="D30"/>
  <c r="J29"/>
  <c r="D29"/>
  <c r="J28"/>
  <c r="D28"/>
  <c r="J27"/>
  <c r="D27"/>
  <c r="J26"/>
  <c r="D26"/>
  <c r="J25"/>
  <c r="D25"/>
  <c r="J24"/>
  <c r="D24"/>
  <c r="J23"/>
  <c r="D23"/>
  <c r="J22"/>
  <c r="D22"/>
  <c r="J21"/>
  <c r="D21"/>
  <c r="J16"/>
  <c r="D16"/>
  <c r="J15"/>
  <c r="D15"/>
  <c r="J14"/>
  <c r="D14"/>
  <c r="J13"/>
  <c r="D13"/>
  <c r="J12"/>
  <c r="D12"/>
  <c r="J11"/>
  <c r="D11"/>
  <c r="J10"/>
  <c r="D10"/>
  <c r="J9"/>
  <c r="D9"/>
  <c r="J8"/>
  <c r="D8"/>
  <c r="J7"/>
  <c r="D7"/>
  <c r="J6"/>
  <c r="D6"/>
  <c r="J5"/>
  <c r="D5"/>
  <c r="N52" i="8"/>
  <c r="N55"/>
  <c r="N54"/>
  <c r="N53"/>
  <c r="L46"/>
  <c r="L44"/>
</calcChain>
</file>

<file path=xl/sharedStrings.xml><?xml version="1.0" encoding="utf-8"?>
<sst xmlns="http://schemas.openxmlformats.org/spreadsheetml/2006/main" count="405" uniqueCount="166">
  <si>
    <t>Nt1</t>
  </si>
  <si>
    <t>Nt2</t>
  </si>
  <si>
    <t>Nn1</t>
  </si>
  <si>
    <t>Nn2</t>
  </si>
  <si>
    <t>DTV</t>
  </si>
  <si>
    <t>Nt</t>
  </si>
  <si>
    <t>Nn</t>
  </si>
  <si>
    <t>14:00-15:00</t>
  </si>
  <si>
    <t>17:00-18:00</t>
  </si>
  <si>
    <t>22:00-23:00</t>
  </si>
  <si>
    <t>Durchschnittliche Anzahl PW pro Stunde zwischen 06-22</t>
  </si>
  <si>
    <t>Durchschnittliche Anzahl LW pro Stunde zwischen 06-22</t>
  </si>
  <si>
    <t>Durchschnittliche Anzahl PW pro Stunde zwischen 22-06</t>
  </si>
  <si>
    <t>Durchschnittliche Anzahl Fahrzeuge pro Stunde zwischen 06-22</t>
  </si>
  <si>
    <t>Durchschnittliche Anzahl Fahrzeuge pro Stunde zwischen 22-06</t>
  </si>
  <si>
    <t>Gemeindestrassen</t>
  </si>
  <si>
    <t>Tiefbauamt / Fachstelle Lärmschutz</t>
  </si>
  <si>
    <t>Strassenlärmsanierung</t>
  </si>
  <si>
    <t>Gemeinde:</t>
  </si>
  <si>
    <t>Strasse:</t>
  </si>
  <si>
    <t>Abschnitt:</t>
  </si>
  <si>
    <t>Abschnittslänge:</t>
  </si>
  <si>
    <t>Situation</t>
  </si>
  <si>
    <r>
      <t xml:space="preserve">Zähldaten </t>
    </r>
    <r>
      <rPr>
        <sz val="10"/>
        <rFont val="Arial"/>
        <family val="2"/>
      </rPr>
      <t>(manuell eingeben)</t>
    </r>
  </si>
  <si>
    <t>PW</t>
  </si>
  <si>
    <t>Grobabschätzung der</t>
  </si>
  <si>
    <t>Verkehrsbelastung</t>
  </si>
  <si>
    <t>VZ_Kat</t>
  </si>
  <si>
    <t>Verkehrsart:</t>
  </si>
  <si>
    <t>Richtung</t>
  </si>
  <si>
    <r>
      <t>Massgebende Verkehrszahlen</t>
    </r>
    <r>
      <rPr>
        <sz val="10"/>
        <rFont val="Arial"/>
        <family val="2"/>
      </rPr>
      <t xml:space="preserve"> (automatisch ermittelt)</t>
    </r>
  </si>
  <si>
    <t>Wochentag</t>
  </si>
  <si>
    <t>Dienstag</t>
  </si>
  <si>
    <t>Montag</t>
  </si>
  <si>
    <t>VZ_Tag</t>
  </si>
  <si>
    <t>Mittwoch</t>
  </si>
  <si>
    <t>Donnerstag</t>
  </si>
  <si>
    <t>Freitag</t>
  </si>
  <si>
    <t>Angaben zu Standort und Art der Verkehrszählung</t>
  </si>
  <si>
    <t xml:space="preserve">E-Mail: </t>
  </si>
  <si>
    <t>Tel.:</t>
  </si>
  <si>
    <t xml:space="preserve">Total  </t>
  </si>
  <si>
    <t>Januar</t>
  </si>
  <si>
    <t>Februar</t>
  </si>
  <si>
    <t>März</t>
  </si>
  <si>
    <t>April</t>
  </si>
  <si>
    <t>Mai</t>
  </si>
  <si>
    <t>Juni</t>
  </si>
  <si>
    <t>Juli</t>
  </si>
  <si>
    <t>August</t>
  </si>
  <si>
    <t>September</t>
  </si>
  <si>
    <t>Oktober</t>
  </si>
  <si>
    <t>November</t>
  </si>
  <si>
    <t>Dezember</t>
  </si>
  <si>
    <t>00:00-01:00</t>
  </si>
  <si>
    <t>01:00-02:00</t>
  </si>
  <si>
    <t>02:00-03:00</t>
  </si>
  <si>
    <t>03:00-04:00</t>
  </si>
  <si>
    <t>04:00-05:00</t>
  </si>
  <si>
    <t>05:00-06:00</t>
  </si>
  <si>
    <t>06:00-07:00</t>
  </si>
  <si>
    <t>07:00-08:00</t>
  </si>
  <si>
    <t>08:00-09:00</t>
  </si>
  <si>
    <t>09:00-10:00</t>
  </si>
  <si>
    <t>10:00-11:00</t>
  </si>
  <si>
    <t>11:00-12:00</t>
  </si>
  <si>
    <t>12:00-13:00</t>
  </si>
  <si>
    <t>13:00-14:00</t>
  </si>
  <si>
    <t>15:00-16:00</t>
  </si>
  <si>
    <t>16:00-17:00</t>
  </si>
  <si>
    <t>18:00-19:00</t>
  </si>
  <si>
    <t>19:00-20:00</t>
  </si>
  <si>
    <t>20:00-21:00</t>
  </si>
  <si>
    <t>21:00-22:00</t>
  </si>
  <si>
    <t>23:00-24:00</t>
  </si>
  <si>
    <t>VZ_Periode</t>
  </si>
  <si>
    <t>Samstag</t>
  </si>
  <si>
    <t>Sonntag</t>
  </si>
  <si>
    <t>Beschreibung in Worten:</t>
  </si>
  <si>
    <t>Art der Verkehrszählung:</t>
  </si>
  <si>
    <t>Verantwortlicher:</t>
  </si>
  <si>
    <t>LW</t>
  </si>
  <si>
    <t>LW_Anteil</t>
  </si>
  <si>
    <t>80% zu PW</t>
  </si>
  <si>
    <t>20% zu LKW</t>
  </si>
  <si>
    <t>Aufteilung Lieferwagen auf PW und Schwerverkehr</t>
  </si>
  <si>
    <t>Orts-/Pendlerverkehr</t>
  </si>
  <si>
    <t>Regionalverkehr</t>
  </si>
  <si>
    <t xml:space="preserve">Ganglinien gemäss SN 640 005a </t>
  </si>
  <si>
    <t>Werktagsganglinie für Regionalverkehr (Seite 11)</t>
  </si>
  <si>
    <t>Wochenganglinie für Regionalverkehr (Seite 20)</t>
  </si>
  <si>
    <t>Werktagsganglinie für Regionalverkehr (Seite 24)</t>
  </si>
  <si>
    <t>Legende</t>
  </si>
  <si>
    <t>Faktor:</t>
  </si>
  <si>
    <t>Zählquerschnitt</t>
  </si>
  <si>
    <t>LSV</t>
  </si>
  <si>
    <r>
      <t xml:space="preserve">Messzeit </t>
    </r>
    <r>
      <rPr>
        <sz val="8"/>
        <rFont val="Arial"/>
        <family val="2"/>
      </rPr>
      <t xml:space="preserve">(vorgegeben </t>
    </r>
    <r>
      <rPr>
        <sz val="8"/>
        <rFont val="Arial"/>
        <family val="2"/>
      </rPr>
      <t xml:space="preserve">zwischen </t>
    </r>
    <r>
      <rPr>
        <sz val="8"/>
        <rFont val="Arial"/>
        <family val="2"/>
      </rPr>
      <t>1</t>
    </r>
    <r>
      <rPr>
        <sz val="8"/>
        <rFont val="Arial"/>
        <family val="2"/>
      </rPr>
      <t>0</t>
    </r>
    <r>
      <rPr>
        <sz val="8"/>
        <rFont val="Arial"/>
        <family val="2"/>
      </rPr>
      <t>:00-16:00, jeweils 1h)</t>
    </r>
    <r>
      <rPr>
        <sz val="10"/>
        <rFont val="Arial"/>
        <family val="2"/>
      </rPr>
      <t>:</t>
    </r>
  </si>
  <si>
    <t>Werktagsganglinie für Pendlerverkehr (Seite 9)</t>
  </si>
  <si>
    <t>Werktagsganglinie für Ortsverkehr (Seite 10)</t>
  </si>
  <si>
    <t>Werktagsganglinie für Ortsverkehr (Seite 23)</t>
  </si>
  <si>
    <t>Wochenganglinie für Ortsverkehr (Seite 19)</t>
  </si>
  <si>
    <t>Werktagsganglinie für Orts-/Pendlerverkehr (Seite 9)</t>
  </si>
  <si>
    <t>Mittel aus Orts- und Pendlerverkehr</t>
  </si>
  <si>
    <t>Wochenganglinie für Pendlerverkehr wie Ortsverkehr (Seite 9)</t>
  </si>
  <si>
    <t>Jahresganglinie für Pendlerverkehr wie Ortsverkehr (Seite 23)</t>
  </si>
  <si>
    <t>Jahresganglinie für Orts-/Pendlerverkehr (Seite 23)</t>
  </si>
  <si>
    <t>Wochenganglinie für Orts-/Pendlerverkehr (Seite 19)</t>
  </si>
  <si>
    <t>Benannte Bereiche, es dürfen nur die Faktoren geändert werden</t>
  </si>
  <si>
    <t>dito</t>
  </si>
  <si>
    <r>
      <t>Anzahl Fahrzeuge pro Stunde (</t>
    </r>
    <r>
      <rPr>
        <sz val="8"/>
        <rFont val="Arial"/>
        <family val="2"/>
      </rPr>
      <t xml:space="preserve">für die Kategorien nach Anhang 3 </t>
    </r>
    <r>
      <rPr>
        <sz val="8"/>
        <rFont val="Arial"/>
        <family val="2"/>
      </rPr>
      <t>§</t>
    </r>
    <r>
      <rPr>
        <sz val="8"/>
        <rFont val="Arial"/>
        <family val="2"/>
      </rPr>
      <t>32 LSV)</t>
    </r>
    <r>
      <rPr>
        <sz val="10"/>
        <rFont val="Arial"/>
        <family val="2"/>
      </rPr>
      <t>:</t>
    </r>
  </si>
  <si>
    <t>Wochenganglinie für kleinräumigen Schwerverkehr (Seite 38)</t>
  </si>
  <si>
    <t>Jahresganglinie für kleinräumigen Schwerverkehr (Seite 40)</t>
  </si>
  <si>
    <t>Werktagsganglinie für kleinräumigen Schwerverkehr (Seite 33)</t>
  </si>
  <si>
    <t>Anteil Tagesperiode</t>
  </si>
  <si>
    <t>Anteil Tagesverkehr an DTV</t>
  </si>
  <si>
    <t>Anteil Nachtverkehr an DTV</t>
  </si>
  <si>
    <t>Standardwerte LSV Art. 33:</t>
  </si>
  <si>
    <t xml:space="preserve"> 10% tags Anteil Schwerverkehr</t>
  </si>
  <si>
    <t xml:space="preserve"> 5% nachts Anteil Schwerverkehr</t>
  </si>
  <si>
    <t xml:space="preserve">** inkl. Lieferwagenanteil von 20% </t>
  </si>
  <si>
    <r>
      <t xml:space="preserve"> nachts</t>
    </r>
    <r>
      <rPr>
        <sz val="8"/>
        <rFont val="Arial"/>
        <family val="2"/>
      </rPr>
      <t xml:space="preserve"> (22-06 Uhr)</t>
    </r>
  </si>
  <si>
    <r>
      <t xml:space="preserve"> tags</t>
    </r>
    <r>
      <rPr>
        <sz val="8"/>
        <rFont val="Arial"/>
        <family val="2"/>
      </rPr>
      <t xml:space="preserve"> (06-22 Uhr)</t>
    </r>
  </si>
  <si>
    <t>Durchschnittliche Anzahl LW pro Stunde zwischen 22-06</t>
  </si>
  <si>
    <t>Durchschnittlicher täglicher Verkehr (= Anzahl PW+LW in 24h)</t>
  </si>
  <si>
    <t>Hinweise</t>
  </si>
  <si>
    <t>Monat</t>
  </si>
  <si>
    <t>[Fz/h]</t>
  </si>
  <si>
    <t>[%]</t>
  </si>
  <si>
    <t xml:space="preserve">(aus Zähldaten hochgerechnet)   </t>
  </si>
  <si>
    <t>Durchschnittlicher 24h-Verkehr:</t>
  </si>
  <si>
    <t>Genauigkeit (Standardabweichung):</t>
  </si>
  <si>
    <t>Verkehr im Jahresdurchschnitt:</t>
  </si>
  <si>
    <t>Standard-Abw.</t>
  </si>
  <si>
    <t>in %</t>
  </si>
  <si>
    <t>LKW</t>
  </si>
  <si>
    <t>Last(kraft)wagen</t>
  </si>
  <si>
    <t>Landeskoordinaten (Rechtswert / Hochwert) gemäss Bezugssystem der Landestopographie</t>
  </si>
  <si>
    <t>Vorgehen</t>
  </si>
  <si>
    <t>Schwerverkehr pro Stunde (LKW inkl. Motorräder und 20% Lieferwagenanteil)</t>
  </si>
  <si>
    <t>von Koordinaten X/Y:</t>
  </si>
  <si>
    <t>bis Koordinaten X/Y:</t>
  </si>
  <si>
    <t>Koordinaten X/Y:</t>
  </si>
  <si>
    <t>VZ_Art</t>
  </si>
  <si>
    <t>Handzählung</t>
  </si>
  <si>
    <t>Automatisch</t>
  </si>
  <si>
    <t>Gerät:</t>
  </si>
  <si>
    <t xml:space="preserve"> [Fz/24h]</t>
  </si>
  <si>
    <t xml:space="preserve"> [%]</t>
  </si>
  <si>
    <t>DTV:</t>
  </si>
  <si>
    <t xml:space="preserve"> [Fz/h]</t>
  </si>
  <si>
    <t>LW**:</t>
  </si>
  <si>
    <t>Schwerverkehrsanteil:</t>
  </si>
  <si>
    <t>σ:</t>
  </si>
  <si>
    <r>
      <t xml:space="preserve">Das Tool dient zur Berechnung des durchschnittlichen 24h-Verkehrs (DTV) auf Gemeindestrassen aufgrund einer einzelnen Verkehrszählung. 
Abhängig von der gewählten Verkehrsart werden die entsprechenden Jahres-, Wochentags- und Tagesganglinien für die Berechnung des DTV berücksichtigt (Quelle: VSS-Norm SN 640 005a).
Es können zwei für Gemeinden typische Verkehrsarten eingestellt werden:
- </t>
    </r>
    <r>
      <rPr>
        <b/>
        <i/>
        <sz val="9"/>
        <rFont val="Arial"/>
        <family val="2"/>
      </rPr>
      <t>Orts-/Pendlerverkehr</t>
    </r>
    <r>
      <rPr>
        <b/>
        <sz val="9"/>
        <rFont val="Arial"/>
        <family val="2"/>
      </rPr>
      <t xml:space="preserve">
</t>
    </r>
    <r>
      <rPr>
        <sz val="9"/>
        <rFont val="Arial"/>
        <family val="2"/>
      </rPr>
      <t xml:space="preserve">- </t>
    </r>
    <r>
      <rPr>
        <b/>
        <i/>
        <sz val="9"/>
        <rFont val="Arial"/>
        <family val="2"/>
      </rPr>
      <t>Regionalverkehr</t>
    </r>
    <r>
      <rPr>
        <sz val="9"/>
        <rFont val="Arial"/>
        <family val="2"/>
      </rPr>
      <t xml:space="preserve">
Beim </t>
    </r>
    <r>
      <rPr>
        <b/>
        <i/>
        <sz val="9"/>
        <rFont val="Arial"/>
        <family val="2"/>
      </rPr>
      <t>Ortsverkehr</t>
    </r>
    <r>
      <rPr>
        <sz val="9"/>
        <rFont val="Arial"/>
        <family val="2"/>
      </rPr>
      <t xml:space="preserve"> bestimmt der kleinräumige Pendler-, Einkaufs- und Nutzverkehr die Ganglinien.
Beim </t>
    </r>
    <r>
      <rPr>
        <b/>
        <i/>
        <sz val="9"/>
        <rFont val="Arial"/>
        <family val="2"/>
      </rPr>
      <t>Pendlerverkehr</t>
    </r>
    <r>
      <rPr>
        <sz val="9"/>
        <rFont val="Arial"/>
        <family val="2"/>
      </rPr>
      <t xml:space="preserve"> handelt es sich um Verkehr, der sich auf dem übergeordneten Strassennetz abspielt, wobei Pendler, welche grössere Distanzen zurücklegen, dominieren.
Weil der Orts- und der Pendlerverkehr sehr ähnliche Ganglinien aufweisen, wurden sie zusammengefasst und die prozentualen Verkehrsanteile aus den Ganglinien gemittelt.
Der </t>
    </r>
    <r>
      <rPr>
        <b/>
        <i/>
        <sz val="9"/>
        <rFont val="Arial"/>
        <family val="2"/>
      </rPr>
      <t>Regionalverkehr</t>
    </r>
    <r>
      <rPr>
        <sz val="9"/>
        <rFont val="Arial"/>
        <family val="2"/>
      </rPr>
      <t xml:space="preserve"> umfasst den überörtlichen Verkehr, soweit es sich nicht um den Typ Freizeitverkehr handelt, und ist verglichen mit diesem kleinräumiger. Verglichen mit dem Typ Ortsverkehr haben Pendler- und Einkaufsverkehr eine geringere Bedeutung.
Der Schwerverkehrsanteil wird ebenfalls aus den Ganglinien für "kleinräumigen Schwerverkehr" berechnet. Zusätzlich wird auch eine Angabe über die Genauigkeit des berechneten DTV in Form der Standardabweichung gemacht. Die Grundlagen dafür stammen ebenfalls aus der oben zitierten VSS-Norm, d.h. die Standardabweichung ist nur vom eingestellten Datum, der Zählzeit und der Verkehrsart abhängig.</t>
    </r>
  </si>
  <si>
    <t xml:space="preserve">Mittels 'TAB' von Feld zu Feld springen und die erforderlichen Informationen einfüllen. Teilweise sind Auswahllisten hinterlegt. Es können nur die Felder mit blauer Schrift vom Benutzer manuell verändert werden. 
Die Symbole für die Bezeichnung des Mess-Standortes und des Strassenabschnittes, für welchen die Verkehrszählung gilt, können in den Situationsplan kopiert werden.
Die Verkehrszahlen werden pro Fahrtrichtung und Fahrzeugkategorie in die Felder der Zähltabelle eingegeben. Die von diesen Daten abhängigen Grössen (DTV, etc.) werden jeweils sofort neu berechnet.
Eine Neuberechnung erfolgt auch, wenn die Verkehrsart, das Datum oder die Messzeit geändert werden, mit dem Unterschied, dass nur der DTV und die Daten in der Resultat-Tabelle "Verkehr im Jahresdurchschnitt" aktualisiert werden. Solche nachträglichen Änderungen können jederzeit vorgenommen werden.
</t>
  </si>
  <si>
    <t>PW pro Stunde (inkl. Mofas sowie Lieferwagenanteil von 80%)</t>
  </si>
  <si>
    <r>
      <t>PW*</t>
    </r>
    <r>
      <rPr>
        <sz val="6"/>
        <rFont val="Arial"/>
        <family val="2"/>
      </rPr>
      <t xml:space="preserve"> </t>
    </r>
    <r>
      <rPr>
        <sz val="10"/>
        <rFont val="Arial"/>
        <family val="2"/>
      </rPr>
      <t>:</t>
    </r>
  </si>
  <si>
    <t xml:space="preserve"> * inkl. Lieferwagenanteil von 80% </t>
  </si>
  <si>
    <t>Motor-
rad</t>
  </si>
  <si>
    <t>Roller
Mofa</t>
  </si>
  <si>
    <t>Liefer-
wagen</t>
  </si>
  <si>
    <t xml:space="preserve">LW
Traktor  </t>
  </si>
  <si>
    <t>X / Y</t>
  </si>
  <si>
    <t>Datum der Zählung (Tag.Monat.Jahr)</t>
  </si>
  <si>
    <t>Abschnitts-
grenzen</t>
  </si>
  <si>
    <t>Zähl-
querschnitt</t>
  </si>
</sst>
</file>

<file path=xl/styles.xml><?xml version="1.0" encoding="utf-8"?>
<styleSheet xmlns="http://schemas.openxmlformats.org/spreadsheetml/2006/main">
  <numFmts count="4">
    <numFmt numFmtId="164" formatCode="0.0"/>
    <numFmt numFmtId="165" formatCode="0.0%"/>
    <numFmt numFmtId="166" formatCode="0.000"/>
    <numFmt numFmtId="167" formatCode="dd/mm/yyyy;@"/>
  </numFmts>
  <fonts count="21">
    <font>
      <sz val="10"/>
      <name val="Arial"/>
    </font>
    <font>
      <sz val="8"/>
      <name val="Arial"/>
      <family val="2"/>
    </font>
    <font>
      <sz val="12"/>
      <name val="Arial"/>
      <family val="2"/>
    </font>
    <font>
      <i/>
      <sz val="10"/>
      <color indexed="16"/>
      <name val="Arial"/>
      <family val="2"/>
    </font>
    <font>
      <sz val="10"/>
      <color indexed="16"/>
      <name val="Arial"/>
      <family val="2"/>
    </font>
    <font>
      <sz val="10"/>
      <name val="Arial"/>
      <family val="2"/>
    </font>
    <font>
      <b/>
      <sz val="10"/>
      <name val="Arial"/>
      <family val="2"/>
    </font>
    <font>
      <sz val="8"/>
      <name val="Arial"/>
      <family val="2"/>
    </font>
    <font>
      <b/>
      <sz val="12"/>
      <name val="Arial"/>
      <family val="2"/>
    </font>
    <font>
      <b/>
      <sz val="14"/>
      <name val="Arial"/>
      <family val="2"/>
    </font>
    <font>
      <b/>
      <sz val="8"/>
      <name val="Arial"/>
      <family val="2"/>
    </font>
    <font>
      <sz val="10"/>
      <color indexed="12"/>
      <name val="Arial"/>
      <family val="2"/>
    </font>
    <font>
      <sz val="10"/>
      <color indexed="16"/>
      <name val="Arial"/>
      <family val="2"/>
    </font>
    <font>
      <sz val="7"/>
      <name val="Arial"/>
      <family val="2"/>
    </font>
    <font>
      <sz val="10"/>
      <name val="Arial"/>
      <family val="2"/>
    </font>
    <font>
      <b/>
      <i/>
      <sz val="9"/>
      <name val="Arial"/>
      <family val="2"/>
    </font>
    <font>
      <sz val="9"/>
      <name val="Arial"/>
      <family val="2"/>
    </font>
    <font>
      <b/>
      <sz val="9"/>
      <name val="Arial"/>
      <family val="2"/>
    </font>
    <font>
      <sz val="10"/>
      <color rgb="FF0000FF"/>
      <name val="Arial"/>
      <family val="2"/>
    </font>
    <font>
      <b/>
      <sz val="12"/>
      <color rgb="FF0000FF"/>
      <name val="Arial"/>
      <family val="2"/>
    </font>
    <font>
      <sz val="6"/>
      <name val="Arial"/>
      <family val="2"/>
    </font>
  </fonts>
  <fills count="7">
    <fill>
      <patternFill patternType="none"/>
    </fill>
    <fill>
      <patternFill patternType="gray125"/>
    </fill>
    <fill>
      <patternFill patternType="solid">
        <fgColor indexed="9"/>
        <bgColor indexed="64"/>
      </patternFill>
    </fill>
    <fill>
      <patternFill patternType="solid">
        <fgColor rgb="FF99FF99"/>
        <bgColor indexed="64"/>
      </patternFill>
    </fill>
    <fill>
      <patternFill patternType="solid">
        <fgColor rgb="FF92D050"/>
        <bgColor indexed="64"/>
      </patternFill>
    </fill>
    <fill>
      <patternFill patternType="solid">
        <fgColor rgb="FFFFFF99"/>
        <bgColor indexed="64"/>
      </patternFill>
    </fill>
    <fill>
      <patternFill patternType="solid">
        <fgColor rgb="FFD1F3FF"/>
        <bgColor indexed="64"/>
      </patternFill>
    </fill>
  </fills>
  <borders count="32">
    <border>
      <left/>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s>
  <cellStyleXfs count="1">
    <xf numFmtId="0" fontId="0" fillId="0" borderId="0"/>
  </cellStyleXfs>
  <cellXfs count="223">
    <xf numFmtId="0" fontId="0" fillId="0" borderId="0" xfId="0"/>
    <xf numFmtId="0" fontId="0" fillId="0" borderId="1" xfId="0" applyBorder="1"/>
    <xf numFmtId="0" fontId="0" fillId="0" borderId="0" xfId="0" applyFill="1" applyBorder="1"/>
    <xf numFmtId="0" fontId="0" fillId="0" borderId="0" xfId="0" applyBorder="1"/>
    <xf numFmtId="0" fontId="0" fillId="0" borderId="0" xfId="0" quotePrefix="1"/>
    <xf numFmtId="0" fontId="2" fillId="0" borderId="0" xfId="0" applyFont="1"/>
    <xf numFmtId="0" fontId="0" fillId="0" borderId="0" xfId="0" applyFill="1"/>
    <xf numFmtId="0" fontId="0" fillId="0" borderId="2" xfId="0" applyBorder="1"/>
    <xf numFmtId="0" fontId="0" fillId="2" borderId="3" xfId="0" applyFill="1" applyBorder="1"/>
    <xf numFmtId="0" fontId="0" fillId="2" borderId="2" xfId="0" applyFill="1" applyBorder="1"/>
    <xf numFmtId="0" fontId="3" fillId="2" borderId="2" xfId="0" applyFont="1" applyFill="1" applyBorder="1"/>
    <xf numFmtId="0" fontId="0" fillId="2" borderId="1" xfId="0" applyFill="1" applyBorder="1"/>
    <xf numFmtId="0" fontId="8" fillId="2" borderId="0" xfId="0" applyFont="1" applyFill="1" applyBorder="1"/>
    <xf numFmtId="0" fontId="3" fillId="2" borderId="0" xfId="0" applyFont="1" applyFill="1" applyBorder="1"/>
    <xf numFmtId="0" fontId="0" fillId="2" borderId="0" xfId="0" applyFill="1" applyBorder="1"/>
    <xf numFmtId="0" fontId="5" fillId="2" borderId="0" xfId="0" applyFont="1" applyFill="1" applyBorder="1"/>
    <xf numFmtId="0" fontId="0" fillId="2" borderId="4" xfId="0" applyFill="1" applyBorder="1"/>
    <xf numFmtId="0" fontId="0" fillId="2" borderId="5" xfId="0" applyFill="1" applyBorder="1"/>
    <xf numFmtId="0" fontId="5" fillId="2" borderId="5" xfId="0" applyFont="1" applyFill="1" applyBorder="1"/>
    <xf numFmtId="0" fontId="0" fillId="2" borderId="6" xfId="0" applyFill="1" applyBorder="1"/>
    <xf numFmtId="0" fontId="0" fillId="2" borderId="7" xfId="0" applyFill="1" applyBorder="1"/>
    <xf numFmtId="0" fontId="5" fillId="2" borderId="0" xfId="0" applyFont="1" applyFill="1" applyBorder="1" applyAlignment="1">
      <alignment horizontal="center"/>
    </xf>
    <xf numFmtId="0" fontId="0" fillId="2" borderId="8" xfId="0" applyFill="1" applyBorder="1"/>
    <xf numFmtId="0" fontId="0" fillId="2" borderId="0" xfId="0" applyFill="1"/>
    <xf numFmtId="0" fontId="3" fillId="2" borderId="0" xfId="0" applyFont="1" applyFill="1"/>
    <xf numFmtId="0" fontId="3" fillId="2" borderId="5" xfId="0" applyFont="1" applyFill="1" applyBorder="1"/>
    <xf numFmtId="0" fontId="10" fillId="2" borderId="0" xfId="0" applyFont="1" applyFill="1" applyBorder="1"/>
    <xf numFmtId="0" fontId="10" fillId="2" borderId="5" xfId="0" applyFont="1" applyFill="1" applyBorder="1" applyAlignment="1">
      <alignment vertical="top"/>
    </xf>
    <xf numFmtId="0" fontId="7" fillId="2" borderId="5" xfId="0" applyFont="1" applyFill="1" applyBorder="1" applyAlignment="1">
      <alignment vertical="center"/>
    </xf>
    <xf numFmtId="0" fontId="2" fillId="2" borderId="2" xfId="0" applyFont="1" applyFill="1" applyBorder="1" applyAlignment="1">
      <alignment vertical="center"/>
    </xf>
    <xf numFmtId="0" fontId="2" fillId="2" borderId="0" xfId="0" applyFont="1" applyFill="1" applyBorder="1" applyAlignment="1">
      <alignment vertical="center"/>
    </xf>
    <xf numFmtId="0" fontId="0" fillId="2" borderId="0" xfId="0" applyFill="1" applyBorder="1" applyAlignment="1"/>
    <xf numFmtId="0" fontId="3" fillId="2" borderId="0" xfId="0" applyFont="1" applyFill="1" applyBorder="1" applyAlignment="1"/>
    <xf numFmtId="0" fontId="5" fillId="2" borderId="0" xfId="0" applyFont="1" applyFill="1" applyBorder="1" applyAlignment="1"/>
    <xf numFmtId="0" fontId="5" fillId="2" borderId="5" xfId="0" applyFont="1" applyFill="1" applyBorder="1" applyAlignment="1"/>
    <xf numFmtId="0" fontId="4" fillId="2" borderId="5" xfId="0" applyFont="1" applyFill="1" applyBorder="1" applyAlignment="1"/>
    <xf numFmtId="0" fontId="0" fillId="2" borderId="5" xfId="0" applyFill="1" applyBorder="1" applyAlignment="1"/>
    <xf numFmtId="0" fontId="0" fillId="0" borderId="9" xfId="0" applyBorder="1"/>
    <xf numFmtId="0" fontId="0" fillId="0" borderId="10" xfId="0" applyBorder="1"/>
    <xf numFmtId="0" fontId="0" fillId="0" borderId="11" xfId="0" applyBorder="1"/>
    <xf numFmtId="0" fontId="0" fillId="2" borderId="0" xfId="0" applyFont="1" applyFill="1" applyBorder="1" applyAlignment="1">
      <alignment vertical="center"/>
    </xf>
    <xf numFmtId="0" fontId="0" fillId="2" borderId="0" xfId="0" applyFill="1" applyAlignment="1">
      <alignment vertical="center"/>
    </xf>
    <xf numFmtId="0" fontId="0" fillId="2" borderId="9" xfId="0" applyFont="1" applyFill="1" applyBorder="1" applyAlignment="1">
      <alignment horizontal="center" vertical="center"/>
    </xf>
    <xf numFmtId="0" fontId="0" fillId="2" borderId="0" xfId="0" applyFill="1" applyBorder="1" applyAlignment="1">
      <alignment vertical="center"/>
    </xf>
    <xf numFmtId="0" fontId="5" fillId="2" borderId="0" xfId="0" applyFont="1" applyFill="1" applyBorder="1" applyAlignment="1">
      <alignment vertical="center"/>
    </xf>
    <xf numFmtId="0" fontId="4" fillId="2" borderId="0" xfId="0" applyFont="1" applyFill="1" applyBorder="1" applyAlignment="1">
      <alignment horizontal="left" vertical="center"/>
    </xf>
    <xf numFmtId="0" fontId="0" fillId="0" borderId="0" xfId="0" applyAlignment="1">
      <alignment vertical="center"/>
    </xf>
    <xf numFmtId="0" fontId="5" fillId="2" borderId="0" xfId="0" applyFont="1" applyFill="1" applyBorder="1" applyAlignment="1">
      <alignment horizontal="center" vertical="center"/>
    </xf>
    <xf numFmtId="0" fontId="4" fillId="2" borderId="0" xfId="0" applyFont="1" applyFill="1" applyBorder="1" applyAlignment="1">
      <alignment vertical="center"/>
    </xf>
    <xf numFmtId="0" fontId="0" fillId="0" borderId="12" xfId="0" applyBorder="1"/>
    <xf numFmtId="0" fontId="14" fillId="2" borderId="9" xfId="0" applyFont="1" applyFill="1" applyBorder="1" applyAlignment="1">
      <alignment horizontal="center" vertical="center" wrapText="1"/>
    </xf>
    <xf numFmtId="0" fontId="6" fillId="0" borderId="0" xfId="0" applyFont="1"/>
    <xf numFmtId="0" fontId="14" fillId="0" borderId="0" xfId="0" applyFont="1"/>
    <xf numFmtId="0" fontId="14" fillId="0" borderId="9" xfId="0" applyFont="1" applyBorder="1" applyAlignment="1">
      <alignment horizontal="left"/>
    </xf>
    <xf numFmtId="0" fontId="14" fillId="2" borderId="0" xfId="0" applyFont="1" applyFill="1" applyBorder="1" applyAlignment="1">
      <alignment vertical="center"/>
    </xf>
    <xf numFmtId="0" fontId="0" fillId="2" borderId="0" xfId="0" applyFill="1" applyBorder="1" applyProtection="1"/>
    <xf numFmtId="0" fontId="5" fillId="2" borderId="0" xfId="0" applyFont="1" applyFill="1" applyBorder="1" applyAlignment="1" applyProtection="1"/>
    <xf numFmtId="0" fontId="14" fillId="2" borderId="0" xfId="0" applyFont="1" applyFill="1" applyBorder="1" applyAlignment="1" applyProtection="1">
      <alignment horizontal="right"/>
    </xf>
    <xf numFmtId="1" fontId="4" fillId="2" borderId="2" xfId="0" applyNumberFormat="1" applyFont="1" applyFill="1" applyBorder="1" applyAlignment="1" applyProtection="1">
      <alignment horizontal="right"/>
    </xf>
    <xf numFmtId="0" fontId="5" fillId="2" borderId="0" xfId="0" applyFont="1" applyFill="1" applyBorder="1" applyProtection="1"/>
    <xf numFmtId="0" fontId="5" fillId="2" borderId="0" xfId="0" applyFont="1" applyFill="1" applyBorder="1" applyAlignment="1" applyProtection="1">
      <alignment horizontal="right"/>
    </xf>
    <xf numFmtId="1" fontId="4" fillId="2" borderId="0" xfId="0" applyNumberFormat="1" applyFont="1" applyFill="1" applyBorder="1" applyAlignment="1" applyProtection="1"/>
    <xf numFmtId="1" fontId="12" fillId="2" borderId="0" xfId="0" applyNumberFormat="1" applyFont="1" applyFill="1" applyBorder="1" applyProtection="1"/>
    <xf numFmtId="0" fontId="5" fillId="2" borderId="0" xfId="0" applyFont="1" applyFill="1" applyBorder="1" applyAlignment="1" applyProtection="1">
      <alignment vertical="center"/>
    </xf>
    <xf numFmtId="0" fontId="0" fillId="2" borderId="0" xfId="0" applyFill="1" applyAlignment="1" applyProtection="1">
      <alignment vertical="center"/>
    </xf>
    <xf numFmtId="0" fontId="14" fillId="2" borderId="0" xfId="0" applyFont="1" applyFill="1" applyAlignment="1" applyProtection="1">
      <alignment horizontal="right" vertical="center"/>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center"/>
    </xf>
    <xf numFmtId="0" fontId="0" fillId="2" borderId="2" xfId="0" applyFill="1" applyBorder="1" applyProtection="1"/>
    <xf numFmtId="0" fontId="5" fillId="2" borderId="2" xfId="0" applyFont="1" applyFill="1" applyBorder="1" applyAlignment="1" applyProtection="1">
      <alignment horizontal="center"/>
    </xf>
    <xf numFmtId="0" fontId="8" fillId="2" borderId="0" xfId="0" applyFont="1" applyFill="1" applyBorder="1" applyAlignment="1" applyProtection="1"/>
    <xf numFmtId="0" fontId="0" fillId="2" borderId="0" xfId="0" applyFill="1" applyProtection="1"/>
    <xf numFmtId="0" fontId="12" fillId="2" borderId="0" xfId="0" applyFont="1" applyFill="1" applyBorder="1" applyProtection="1"/>
    <xf numFmtId="1" fontId="14" fillId="2" borderId="0" xfId="0" applyNumberFormat="1" applyFont="1" applyFill="1" applyBorder="1" applyAlignment="1" applyProtection="1"/>
    <xf numFmtId="0" fontId="6" fillId="2" borderId="0" xfId="0" applyFont="1" applyFill="1" applyBorder="1" applyAlignment="1" applyProtection="1">
      <alignment horizontal="right"/>
    </xf>
    <xf numFmtId="0" fontId="6" fillId="2" borderId="0" xfId="0" applyFont="1" applyFill="1" applyBorder="1" applyAlignment="1" applyProtection="1"/>
    <xf numFmtId="0" fontId="0" fillId="2" borderId="0" xfId="0" applyFont="1" applyFill="1" applyBorder="1" applyAlignment="1" applyProtection="1"/>
    <xf numFmtId="0" fontId="5" fillId="2" borderId="5" xfId="0" applyFont="1" applyFill="1" applyBorder="1" applyAlignment="1" applyProtection="1"/>
    <xf numFmtId="0" fontId="0" fillId="0" borderId="5" xfId="0" applyBorder="1" applyProtection="1"/>
    <xf numFmtId="3" fontId="5" fillId="2" borderId="13" xfId="0" applyNumberFormat="1" applyFont="1" applyFill="1" applyBorder="1" applyAlignment="1">
      <alignment horizontal="right" vertical="center"/>
    </xf>
    <xf numFmtId="3" fontId="5" fillId="2" borderId="14" xfId="0" applyNumberFormat="1" applyFont="1" applyFill="1" applyBorder="1" applyAlignment="1">
      <alignment horizontal="right" vertical="center"/>
    </xf>
    <xf numFmtId="3" fontId="18" fillId="2" borderId="13" xfId="0" applyNumberFormat="1" applyFont="1" applyFill="1" applyBorder="1" applyAlignment="1" applyProtection="1">
      <alignment horizontal="right" vertical="center"/>
      <protection locked="0"/>
    </xf>
    <xf numFmtId="3" fontId="18" fillId="2" borderId="14" xfId="0" applyNumberFormat="1" applyFont="1" applyFill="1" applyBorder="1" applyAlignment="1" applyProtection="1">
      <alignment horizontal="right" vertical="center"/>
      <protection locked="0"/>
    </xf>
    <xf numFmtId="0" fontId="0" fillId="2" borderId="0" xfId="0" applyFill="1" applyBorder="1" applyAlignment="1" applyProtection="1">
      <alignment vertical="center"/>
    </xf>
    <xf numFmtId="0" fontId="12" fillId="2" borderId="15" xfId="0" applyFont="1" applyFill="1" applyBorder="1" applyAlignment="1" applyProtection="1">
      <alignment vertical="center"/>
    </xf>
    <xf numFmtId="0" fontId="0" fillId="2" borderId="5" xfId="0" applyFill="1" applyBorder="1" applyProtection="1"/>
    <xf numFmtId="0" fontId="18" fillId="2" borderId="0" xfId="0" applyFont="1" applyFill="1" applyBorder="1" applyAlignment="1" applyProtection="1">
      <alignment horizontal="right" vertical="center"/>
    </xf>
    <xf numFmtId="49" fontId="18" fillId="2" borderId="13" xfId="0" applyNumberFormat="1" applyFont="1" applyFill="1" applyBorder="1" applyAlignment="1" applyProtection="1">
      <alignment horizontal="center" vertical="center"/>
      <protection locked="0"/>
    </xf>
    <xf numFmtId="49" fontId="18" fillId="2" borderId="14" xfId="0" applyNumberFormat="1" applyFont="1" applyFill="1" applyBorder="1" applyAlignment="1" applyProtection="1">
      <alignment horizontal="center" vertical="center"/>
      <protection locked="0"/>
    </xf>
    <xf numFmtId="3" fontId="14" fillId="2" borderId="13" xfId="0" applyNumberFormat="1" applyFont="1" applyFill="1" applyBorder="1" applyAlignment="1">
      <alignment horizontal="right" vertical="center"/>
    </xf>
    <xf numFmtId="3" fontId="14" fillId="2" borderId="14" xfId="0" applyNumberFormat="1" applyFont="1" applyFill="1" applyBorder="1" applyAlignment="1">
      <alignment horizontal="right" vertical="center"/>
    </xf>
    <xf numFmtId="0" fontId="3" fillId="2" borderId="0" xfId="0" applyFont="1" applyFill="1" applyAlignment="1">
      <alignment vertical="center"/>
    </xf>
    <xf numFmtId="0" fontId="5" fillId="0" borderId="0" xfId="0" applyFont="1" applyBorder="1" applyAlignment="1">
      <alignment vertical="center"/>
    </xf>
    <xf numFmtId="0" fontId="18" fillId="2" borderId="0" xfId="0" applyFont="1" applyFill="1" applyBorder="1" applyAlignment="1" applyProtection="1">
      <alignment vertical="center"/>
    </xf>
    <xf numFmtId="0" fontId="5" fillId="2" borderId="0" xfId="0" applyFont="1" applyFill="1" applyAlignment="1">
      <alignment vertical="center"/>
    </xf>
    <xf numFmtId="0" fontId="3" fillId="2" borderId="0" xfId="0" applyFont="1" applyFill="1" applyBorder="1" applyAlignment="1">
      <alignment vertical="center"/>
    </xf>
    <xf numFmtId="0" fontId="11" fillId="2" borderId="0" xfId="0" applyFont="1" applyFill="1" applyBorder="1" applyAlignment="1">
      <alignment vertical="center"/>
    </xf>
    <xf numFmtId="0" fontId="18" fillId="2" borderId="0" xfId="0" applyFont="1" applyFill="1" applyBorder="1" applyAlignment="1">
      <alignment vertical="center"/>
    </xf>
    <xf numFmtId="0" fontId="18" fillId="2" borderId="0" xfId="0" applyFont="1" applyFill="1" applyBorder="1" applyAlignment="1" applyProtection="1">
      <alignment horizontal="center" vertical="center"/>
    </xf>
    <xf numFmtId="0" fontId="4" fillId="2" borderId="15" xfId="0" applyFont="1" applyFill="1" applyBorder="1" applyAlignment="1" applyProtection="1">
      <alignment vertical="center"/>
    </xf>
    <xf numFmtId="0" fontId="0" fillId="2" borderId="15" xfId="0" applyFill="1" applyBorder="1" applyAlignment="1" applyProtection="1">
      <alignment vertical="center"/>
    </xf>
    <xf numFmtId="0" fontId="18" fillId="2" borderId="0" xfId="0" applyFont="1" applyFill="1" applyAlignment="1" applyProtection="1">
      <alignment vertical="center"/>
    </xf>
    <xf numFmtId="0" fontId="14" fillId="0" borderId="10" xfId="0" applyFont="1" applyBorder="1"/>
    <xf numFmtId="49" fontId="18" fillId="2" borderId="0" xfId="0" applyNumberFormat="1" applyFont="1" applyFill="1" applyAlignment="1" applyProtection="1">
      <alignment horizontal="left" vertical="center"/>
    </xf>
    <xf numFmtId="0" fontId="18" fillId="2" borderId="0" xfId="0" applyFont="1" applyFill="1" applyBorder="1" applyAlignment="1" applyProtection="1">
      <alignment horizontal="left" vertical="center"/>
    </xf>
    <xf numFmtId="0" fontId="5" fillId="0" borderId="0" xfId="0" applyFont="1"/>
    <xf numFmtId="0" fontId="6" fillId="0" borderId="0" xfId="0" applyFont="1" applyAlignment="1" applyProtection="1">
      <alignment vertical="center"/>
    </xf>
    <xf numFmtId="0" fontId="0" fillId="0" borderId="0" xfId="0" applyAlignment="1" applyProtection="1">
      <alignment vertical="center"/>
    </xf>
    <xf numFmtId="0" fontId="0" fillId="0" borderId="0" xfId="0" applyProtection="1"/>
    <xf numFmtId="0" fontId="6" fillId="0" borderId="0" xfId="0" applyFont="1" applyProtection="1"/>
    <xf numFmtId="0" fontId="15" fillId="0" borderId="0" xfId="0" applyFont="1" applyAlignment="1" applyProtection="1">
      <alignment horizontal="center"/>
    </xf>
    <xf numFmtId="0" fontId="0" fillId="0" borderId="9" xfId="0" applyBorder="1" applyProtection="1"/>
    <xf numFmtId="0" fontId="0" fillId="3" borderId="9" xfId="0" applyFill="1" applyBorder="1" applyProtection="1"/>
    <xf numFmtId="2" fontId="0" fillId="3" borderId="9" xfId="0" applyNumberFormat="1" applyFill="1" applyBorder="1" applyProtection="1">
      <protection locked="0"/>
    </xf>
    <xf numFmtId="9" fontId="0" fillId="0" borderId="1" xfId="0" applyNumberFormat="1" applyBorder="1" applyProtection="1"/>
    <xf numFmtId="1" fontId="5" fillId="0" borderId="9" xfId="0" applyNumberFormat="1" applyFont="1" applyBorder="1" applyProtection="1"/>
    <xf numFmtId="0" fontId="5" fillId="3" borderId="9" xfId="0" applyFont="1" applyFill="1" applyBorder="1" applyAlignment="1" applyProtection="1">
      <alignment horizontal="center"/>
    </xf>
    <xf numFmtId="166" fontId="0" fillId="3" borderId="9" xfId="0" applyNumberFormat="1" applyFill="1" applyBorder="1" applyProtection="1">
      <protection locked="0"/>
    </xf>
    <xf numFmtId="165" fontId="0" fillId="0" borderId="1" xfId="0" applyNumberFormat="1" applyBorder="1" applyProtection="1"/>
    <xf numFmtId="1" fontId="0" fillId="0" borderId="9" xfId="0" applyNumberFormat="1" applyBorder="1" applyProtection="1"/>
    <xf numFmtId="165" fontId="0" fillId="0" borderId="0" xfId="0" applyNumberFormat="1" applyProtection="1"/>
    <xf numFmtId="0" fontId="5" fillId="3" borderId="9" xfId="0" applyFont="1" applyFill="1" applyBorder="1" applyProtection="1"/>
    <xf numFmtId="0" fontId="5" fillId="0" borderId="9" xfId="0" applyFont="1" applyBorder="1" applyProtection="1"/>
    <xf numFmtId="2" fontId="0" fillId="4" borderId="9" xfId="0" applyNumberFormat="1" applyFill="1" applyBorder="1" applyProtection="1"/>
    <xf numFmtId="0" fontId="1" fillId="2" borderId="0" xfId="0" applyFont="1" applyFill="1" applyBorder="1" applyAlignment="1" applyProtection="1"/>
    <xf numFmtId="0" fontId="5" fillId="2" borderId="0" xfId="0" applyFont="1" applyFill="1" applyBorder="1" applyAlignment="1" applyProtection="1">
      <alignment horizontal="right" vertical="center"/>
    </xf>
    <xf numFmtId="0" fontId="1" fillId="0" borderId="0" xfId="0" quotePrefix="1" applyFont="1" applyFill="1" applyBorder="1" applyProtection="1"/>
    <xf numFmtId="2" fontId="5" fillId="4" borderId="9" xfId="0" applyNumberFormat="1" applyFont="1" applyFill="1" applyBorder="1" applyProtection="1"/>
    <xf numFmtId="0" fontId="14" fillId="3" borderId="9" xfId="0" applyFont="1" applyFill="1" applyBorder="1" applyAlignment="1">
      <alignment horizontal="left"/>
    </xf>
    <xf numFmtId="0" fontId="5" fillId="0" borderId="0" xfId="0" applyFont="1" applyProtection="1"/>
    <xf numFmtId="0" fontId="0" fillId="0" borderId="17" xfId="0" applyBorder="1"/>
    <xf numFmtId="0" fontId="5" fillId="2" borderId="0" xfId="0" applyFont="1" applyFill="1" applyAlignment="1" applyProtection="1">
      <alignment horizontal="right" vertical="center"/>
    </xf>
    <xf numFmtId="0" fontId="1" fillId="2" borderId="0" xfId="0" applyFont="1" applyFill="1" applyBorder="1" applyAlignment="1" applyProtection="1">
      <alignment vertical="top"/>
    </xf>
    <xf numFmtId="0" fontId="1" fillId="2" borderId="0" xfId="0" applyFont="1" applyFill="1" applyBorder="1" applyAlignment="1" applyProtection="1">
      <alignment vertical="center"/>
    </xf>
    <xf numFmtId="0" fontId="5" fillId="2" borderId="0" xfId="0" applyFont="1" applyFill="1" applyAlignment="1" applyProtection="1">
      <alignment vertical="center"/>
    </xf>
    <xf numFmtId="0" fontId="6" fillId="2" borderId="0" xfId="0" applyFont="1" applyFill="1" applyBorder="1" applyAlignment="1" applyProtection="1">
      <alignment vertical="center"/>
    </xf>
    <xf numFmtId="164" fontId="6" fillId="2" borderId="0" xfId="0" applyNumberFormat="1" applyFont="1" applyFill="1" applyBorder="1" applyAlignment="1" applyProtection="1">
      <alignment vertical="center"/>
    </xf>
    <xf numFmtId="3" fontId="6" fillId="2" borderId="0" xfId="0" applyNumberFormat="1" applyFont="1" applyFill="1" applyBorder="1" applyAlignment="1" applyProtection="1">
      <alignment vertical="center"/>
    </xf>
    <xf numFmtId="0" fontId="16" fillId="0" borderId="0" xfId="0" applyFont="1"/>
    <xf numFmtId="0" fontId="1" fillId="2" borderId="0" xfId="0" applyFont="1" applyFill="1" applyBorder="1" applyAlignment="1" applyProtection="1">
      <alignment horizontal="right" vertical="center"/>
    </xf>
    <xf numFmtId="0" fontId="6" fillId="2" borderId="1" xfId="0" applyFont="1" applyFill="1" applyBorder="1" applyAlignment="1" applyProtection="1">
      <alignment horizontal="center" vertical="center"/>
    </xf>
    <xf numFmtId="0" fontId="14" fillId="2" borderId="7" xfId="0" applyFont="1" applyFill="1" applyBorder="1" applyAlignment="1" applyProtection="1">
      <alignment horizontal="center" vertical="center"/>
    </xf>
    <xf numFmtId="1" fontId="6" fillId="2" borderId="18" xfId="0" applyNumberFormat="1" applyFont="1" applyFill="1" applyBorder="1" applyAlignment="1" applyProtection="1">
      <alignment horizontal="center" vertical="center"/>
    </xf>
    <xf numFmtId="0" fontId="14" fillId="2" borderId="19" xfId="0" applyFont="1" applyFill="1" applyBorder="1" applyAlignment="1" applyProtection="1">
      <alignment horizontal="center" vertical="center"/>
    </xf>
    <xf numFmtId="1" fontId="0" fillId="2" borderId="20" xfId="0" applyNumberFormat="1" applyFont="1" applyFill="1" applyBorder="1" applyAlignment="1" applyProtection="1">
      <alignment horizontal="center" vertical="center"/>
    </xf>
    <xf numFmtId="0" fontId="5" fillId="0" borderId="3" xfId="0" applyFont="1" applyFill="1" applyBorder="1" applyAlignment="1" applyProtection="1">
      <alignment vertical="center"/>
    </xf>
    <xf numFmtId="0" fontId="5" fillId="0" borderId="2" xfId="0" applyFont="1" applyFill="1" applyBorder="1" applyAlignment="1" applyProtection="1">
      <alignment horizontal="center" vertical="center"/>
    </xf>
    <xf numFmtId="0" fontId="5" fillId="0" borderId="6" xfId="0" applyFont="1" applyFill="1" applyBorder="1" applyAlignment="1" applyProtection="1">
      <alignment vertical="center"/>
    </xf>
    <xf numFmtId="0" fontId="6" fillId="0" borderId="6" xfId="0" applyFont="1" applyFill="1" applyBorder="1" applyAlignment="1" applyProtection="1">
      <alignment vertical="center"/>
    </xf>
    <xf numFmtId="164" fontId="0" fillId="2" borderId="17" xfId="0" applyNumberFormat="1" applyFont="1" applyFill="1" applyBorder="1" applyAlignment="1" applyProtection="1">
      <alignment horizontal="center" vertical="center"/>
    </xf>
    <xf numFmtId="9" fontId="0" fillId="0" borderId="0" xfId="0" applyNumberFormat="1" applyBorder="1" applyProtection="1"/>
    <xf numFmtId="2" fontId="5" fillId="4" borderId="0" xfId="0" applyNumberFormat="1" applyFont="1" applyFill="1" applyBorder="1" applyProtection="1"/>
    <xf numFmtId="0" fontId="5" fillId="0" borderId="0" xfId="0" applyFont="1" applyAlignment="1" applyProtection="1">
      <alignment horizontal="center"/>
    </xf>
    <xf numFmtId="9" fontId="0" fillId="3" borderId="9" xfId="0" applyNumberFormat="1" applyFill="1" applyBorder="1" applyProtection="1"/>
    <xf numFmtId="165" fontId="0" fillId="3" borderId="9" xfId="0" applyNumberFormat="1" applyFill="1" applyBorder="1" applyProtection="1"/>
    <xf numFmtId="164" fontId="5" fillId="2" borderId="0" xfId="0" applyNumberFormat="1" applyFont="1" applyFill="1" applyBorder="1" applyAlignment="1" applyProtection="1"/>
    <xf numFmtId="2" fontId="0" fillId="0" borderId="0" xfId="0" applyNumberFormat="1"/>
    <xf numFmtId="0" fontId="5" fillId="0" borderId="9" xfId="0" applyFont="1" applyFill="1" applyBorder="1" applyAlignment="1">
      <alignment horizontal="left"/>
    </xf>
    <xf numFmtId="49" fontId="5" fillId="2" borderId="0" xfId="0" applyNumberFormat="1" applyFont="1" applyFill="1" applyBorder="1" applyAlignment="1" applyProtection="1">
      <alignment vertical="center"/>
    </xf>
    <xf numFmtId="0" fontId="14" fillId="2" borderId="0" xfId="0" applyFont="1" applyFill="1" applyBorder="1" applyAlignment="1" applyProtection="1">
      <alignment vertical="center"/>
    </xf>
    <xf numFmtId="0" fontId="5" fillId="2" borderId="0" xfId="0" applyFont="1" applyFill="1" applyBorder="1" applyAlignment="1" applyProtection="1">
      <alignment horizontal="right" vertical="center"/>
    </xf>
    <xf numFmtId="0" fontId="5" fillId="2" borderId="9" xfId="0" applyFont="1" applyFill="1" applyBorder="1" applyAlignment="1">
      <alignment horizontal="center" vertical="center" wrapText="1"/>
    </xf>
    <xf numFmtId="165" fontId="1" fillId="0" borderId="4" xfId="0" applyNumberFormat="1" applyFont="1" applyFill="1" applyBorder="1" applyAlignment="1" applyProtection="1">
      <alignment horizontal="center" vertical="center"/>
    </xf>
    <xf numFmtId="165" fontId="1" fillId="0" borderId="31" xfId="0" applyNumberFormat="1" applyFont="1" applyFill="1" applyBorder="1" applyAlignment="1" applyProtection="1">
      <alignment horizontal="center" vertical="center"/>
    </xf>
    <xf numFmtId="165" fontId="1" fillId="0" borderId="8" xfId="0" applyNumberFormat="1" applyFont="1" applyFill="1" applyBorder="1" applyAlignment="1" applyProtection="1">
      <alignment horizontal="center" vertical="center"/>
    </xf>
    <xf numFmtId="3" fontId="18" fillId="6" borderId="16" xfId="0" applyNumberFormat="1" applyFont="1" applyFill="1" applyBorder="1" applyAlignment="1" applyProtection="1">
      <alignment horizontal="left" vertical="center"/>
      <protection locked="0"/>
    </xf>
    <xf numFmtId="3" fontId="18" fillId="6" borderId="13" xfId="0" applyNumberFormat="1" applyFont="1" applyFill="1" applyBorder="1" applyAlignment="1" applyProtection="1">
      <alignment horizontal="right" vertical="center"/>
      <protection locked="0"/>
    </xf>
    <xf numFmtId="3" fontId="18" fillId="6" borderId="14" xfId="0" applyNumberFormat="1" applyFont="1" applyFill="1" applyBorder="1" applyAlignment="1" applyProtection="1">
      <alignment horizontal="right" vertical="center"/>
      <protection locked="0"/>
    </xf>
    <xf numFmtId="3" fontId="6" fillId="0" borderId="0" xfId="0" applyNumberFormat="1" applyFont="1" applyFill="1" applyBorder="1" applyAlignment="1" applyProtection="1"/>
    <xf numFmtId="49" fontId="18" fillId="6" borderId="22" xfId="0" applyNumberFormat="1" applyFont="1" applyFill="1" applyBorder="1" applyAlignment="1" applyProtection="1">
      <alignment horizontal="left" vertical="center"/>
      <protection locked="0"/>
    </xf>
    <xf numFmtId="49" fontId="18" fillId="6" borderId="23" xfId="0" applyNumberFormat="1" applyFont="1" applyFill="1" applyBorder="1" applyAlignment="1" applyProtection="1">
      <alignment horizontal="left" vertical="center"/>
      <protection locked="0"/>
    </xf>
    <xf numFmtId="49" fontId="18" fillId="6" borderId="24" xfId="0" applyNumberFormat="1" applyFont="1" applyFill="1" applyBorder="1" applyAlignment="1" applyProtection="1">
      <alignment horizontal="left" vertical="center"/>
      <protection locked="0"/>
    </xf>
    <xf numFmtId="49" fontId="18" fillId="6" borderId="4" xfId="0" applyNumberFormat="1" applyFont="1" applyFill="1" applyBorder="1" applyAlignment="1" applyProtection="1">
      <alignment horizontal="left"/>
      <protection locked="0"/>
    </xf>
    <xf numFmtId="49" fontId="18" fillId="6" borderId="5" xfId="0" applyNumberFormat="1" applyFont="1" applyFill="1" applyBorder="1" applyAlignment="1" applyProtection="1">
      <alignment horizontal="left"/>
      <protection locked="0"/>
    </xf>
    <xf numFmtId="49" fontId="18" fillId="6" borderId="8" xfId="0" applyNumberFormat="1" applyFont="1" applyFill="1" applyBorder="1" applyAlignment="1" applyProtection="1">
      <alignment horizontal="left"/>
      <protection locked="0"/>
    </xf>
    <xf numFmtId="49" fontId="19" fillId="2" borderId="4" xfId="0" applyNumberFormat="1" applyFont="1" applyFill="1" applyBorder="1" applyAlignment="1" applyProtection="1">
      <alignment horizontal="left"/>
      <protection locked="0"/>
    </xf>
    <xf numFmtId="49" fontId="19" fillId="2" borderId="5" xfId="0" applyNumberFormat="1" applyFont="1" applyFill="1" applyBorder="1" applyAlignment="1" applyProtection="1">
      <alignment horizontal="left"/>
      <protection locked="0"/>
    </xf>
    <xf numFmtId="49" fontId="19" fillId="2" borderId="8" xfId="0" applyNumberFormat="1" applyFont="1" applyFill="1" applyBorder="1" applyAlignment="1" applyProtection="1">
      <alignment horizontal="left"/>
      <protection locked="0"/>
    </xf>
    <xf numFmtId="49" fontId="18" fillId="2" borderId="25" xfId="0" applyNumberFormat="1" applyFont="1" applyFill="1" applyBorder="1" applyAlignment="1" applyProtection="1">
      <alignment horizontal="left" vertical="center"/>
      <protection locked="0"/>
    </xf>
    <xf numFmtId="49" fontId="18" fillId="2" borderId="26" xfId="0" applyNumberFormat="1" applyFont="1" applyFill="1" applyBorder="1" applyAlignment="1" applyProtection="1">
      <alignment horizontal="left" vertical="center"/>
      <protection locked="0"/>
    </xf>
    <xf numFmtId="49" fontId="18" fillId="2" borderId="27" xfId="0" applyNumberFormat="1" applyFont="1" applyFill="1" applyBorder="1" applyAlignment="1" applyProtection="1">
      <alignment horizontal="left" vertical="center"/>
      <protection locked="0"/>
    </xf>
    <xf numFmtId="49" fontId="19" fillId="2" borderId="1" xfId="0" applyNumberFormat="1" applyFont="1" applyFill="1" applyBorder="1" applyAlignment="1" applyProtection="1">
      <alignment horizontal="left"/>
      <protection locked="0"/>
    </xf>
    <xf numFmtId="49" fontId="19" fillId="2" borderId="0" xfId="0" applyNumberFormat="1" applyFont="1" applyFill="1" applyBorder="1" applyAlignment="1" applyProtection="1">
      <alignment horizontal="left"/>
      <protection locked="0"/>
    </xf>
    <xf numFmtId="49" fontId="19" fillId="2" borderId="7" xfId="0" applyNumberFormat="1" applyFont="1" applyFill="1" applyBorder="1" applyAlignment="1" applyProtection="1">
      <alignment horizontal="left"/>
      <protection locked="0"/>
    </xf>
    <xf numFmtId="49" fontId="18" fillId="2" borderId="22" xfId="0" applyNumberFormat="1" applyFont="1" applyFill="1" applyBorder="1" applyAlignment="1" applyProtection="1">
      <alignment horizontal="left" vertical="center"/>
      <protection locked="0"/>
    </xf>
    <xf numFmtId="49" fontId="18" fillId="2" borderId="23" xfId="0" applyNumberFormat="1" applyFont="1" applyFill="1" applyBorder="1" applyAlignment="1" applyProtection="1">
      <alignment horizontal="left" vertical="center"/>
      <protection locked="0"/>
    </xf>
    <xf numFmtId="49" fontId="18" fillId="2" borderId="24" xfId="0" applyNumberFormat="1" applyFont="1" applyFill="1" applyBorder="1" applyAlignment="1" applyProtection="1">
      <alignment horizontal="left" vertical="center"/>
      <protection locked="0"/>
    </xf>
    <xf numFmtId="0" fontId="5" fillId="2" borderId="0" xfId="0" applyFont="1" applyFill="1" applyBorder="1" applyAlignment="1" applyProtection="1">
      <alignment horizontal="right" vertical="center"/>
    </xf>
    <xf numFmtId="0" fontId="9" fillId="2" borderId="2" xfId="0" applyFont="1" applyFill="1" applyBorder="1" applyAlignment="1">
      <alignment horizontal="center" vertical="center"/>
    </xf>
    <xf numFmtId="0" fontId="0" fillId="0" borderId="2" xfId="0" applyBorder="1" applyAlignment="1">
      <alignment horizontal="center" vertical="center"/>
    </xf>
    <xf numFmtId="0" fontId="9" fillId="2" borderId="0" xfId="0" applyFont="1" applyFill="1"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49" fontId="18" fillId="6" borderId="16" xfId="0" applyNumberFormat="1" applyFont="1" applyFill="1" applyBorder="1" applyAlignment="1" applyProtection="1">
      <alignment vertical="center"/>
      <protection locked="0"/>
    </xf>
    <xf numFmtId="49" fontId="18" fillId="6" borderId="16" xfId="0" applyNumberFormat="1" applyFont="1" applyFill="1" applyBorder="1" applyAlignment="1" applyProtection="1">
      <alignment horizontal="left" vertical="center"/>
      <protection locked="0"/>
    </xf>
    <xf numFmtId="0" fontId="0" fillId="0" borderId="16" xfId="0" applyBorder="1" applyAlignment="1">
      <alignment horizontal="right" vertical="center"/>
    </xf>
    <xf numFmtId="0" fontId="13" fillId="2" borderId="0" xfId="0" applyFont="1" applyFill="1" applyAlignment="1" applyProtection="1">
      <alignment horizontal="center" wrapText="1"/>
    </xf>
    <xf numFmtId="0" fontId="5" fillId="6" borderId="28" xfId="0" applyFont="1" applyFill="1" applyBorder="1" applyAlignment="1" applyProtection="1">
      <alignment horizontal="center"/>
      <protection locked="0"/>
    </xf>
    <xf numFmtId="0" fontId="5" fillId="6" borderId="2" xfId="0" applyFont="1" applyFill="1" applyBorder="1" applyAlignment="1" applyProtection="1">
      <alignment horizontal="center"/>
      <protection locked="0"/>
    </xf>
    <xf numFmtId="0" fontId="5" fillId="6" borderId="29" xfId="0" applyFont="1" applyFill="1" applyBorder="1" applyAlignment="1" applyProtection="1">
      <alignment horizontal="center"/>
      <protection locked="0"/>
    </xf>
    <xf numFmtId="0" fontId="5" fillId="6" borderId="0" xfId="0" applyFont="1" applyFill="1" applyBorder="1" applyAlignment="1" applyProtection="1">
      <alignment horizontal="center"/>
      <protection locked="0"/>
    </xf>
    <xf numFmtId="0" fontId="5" fillId="6" borderId="30" xfId="0" applyFont="1" applyFill="1" applyBorder="1" applyAlignment="1" applyProtection="1">
      <alignment horizontal="center"/>
      <protection locked="0"/>
    </xf>
    <xf numFmtId="0" fontId="5" fillId="6" borderId="5" xfId="0" applyFont="1" applyFill="1" applyBorder="1" applyAlignment="1" applyProtection="1">
      <alignment horizontal="center"/>
      <protection locked="0"/>
    </xf>
    <xf numFmtId="49" fontId="18" fillId="6" borderId="3" xfId="0" applyNumberFormat="1" applyFont="1" applyFill="1" applyBorder="1" applyAlignment="1" applyProtection="1">
      <alignment horizontal="left" vertical="center"/>
      <protection locked="0"/>
    </xf>
    <xf numFmtId="49" fontId="18" fillId="6" borderId="2" xfId="0" applyNumberFormat="1" applyFont="1" applyFill="1" applyBorder="1" applyAlignment="1" applyProtection="1">
      <alignment horizontal="left" vertical="center"/>
      <protection locked="0"/>
    </xf>
    <xf numFmtId="49" fontId="18" fillId="6" borderId="6" xfId="0" applyNumberFormat="1" applyFont="1" applyFill="1" applyBorder="1" applyAlignment="1" applyProtection="1">
      <alignment horizontal="left" vertical="center"/>
      <protection locked="0"/>
    </xf>
    <xf numFmtId="167" fontId="18" fillId="6" borderId="16" xfId="0" applyNumberFormat="1" applyFont="1" applyFill="1" applyBorder="1" applyAlignment="1" applyProtection="1">
      <alignment horizontal="right" vertical="center"/>
      <protection locked="0"/>
    </xf>
    <xf numFmtId="49" fontId="18" fillId="6" borderId="16" xfId="0" applyNumberFormat="1" applyFont="1" applyFill="1" applyBorder="1" applyAlignment="1" applyProtection="1">
      <alignment horizontal="right" vertical="center"/>
      <protection locked="0"/>
    </xf>
    <xf numFmtId="0" fontId="5" fillId="2" borderId="18" xfId="0" applyFont="1" applyFill="1" applyBorder="1" applyAlignment="1">
      <alignment horizontal="left" vertical="center"/>
    </xf>
    <xf numFmtId="0" fontId="0" fillId="2" borderId="21" xfId="0" applyFont="1" applyFill="1" applyBorder="1" applyAlignment="1">
      <alignment horizontal="left" vertical="center"/>
    </xf>
    <xf numFmtId="0" fontId="0" fillId="2" borderId="17" xfId="0" applyFont="1" applyFill="1" applyBorder="1" applyAlignment="1">
      <alignment horizontal="left" vertical="center"/>
    </xf>
    <xf numFmtId="0" fontId="0" fillId="2" borderId="18" xfId="0" applyFont="1" applyFill="1" applyBorder="1" applyAlignment="1">
      <alignment horizontal="left" vertical="center"/>
    </xf>
    <xf numFmtId="49" fontId="18" fillId="6" borderId="25" xfId="0" applyNumberFormat="1" applyFont="1" applyFill="1" applyBorder="1" applyAlignment="1" applyProtection="1">
      <alignment horizontal="left" vertical="center"/>
      <protection locked="0"/>
    </xf>
    <xf numFmtId="49" fontId="18" fillId="6" borderId="26" xfId="0" applyNumberFormat="1" applyFont="1" applyFill="1" applyBorder="1" applyAlignment="1" applyProtection="1">
      <alignment horizontal="left" vertical="center"/>
      <protection locked="0"/>
    </xf>
    <xf numFmtId="49" fontId="18" fillId="6" borderId="27" xfId="0" applyNumberFormat="1" applyFont="1" applyFill="1" applyBorder="1" applyAlignment="1" applyProtection="1">
      <alignment horizontal="left" vertical="center"/>
      <protection locked="0"/>
    </xf>
    <xf numFmtId="0" fontId="5" fillId="3" borderId="18" xfId="0" applyFont="1" applyFill="1" applyBorder="1" applyAlignment="1" applyProtection="1">
      <alignment horizontal="left" vertical="center"/>
    </xf>
    <xf numFmtId="0" fontId="5" fillId="3" borderId="21" xfId="0" applyFont="1" applyFill="1" applyBorder="1" applyAlignment="1" applyProtection="1">
      <alignment horizontal="left" vertical="center"/>
    </xf>
    <xf numFmtId="0" fontId="5" fillId="3" borderId="17" xfId="0" applyFont="1" applyFill="1" applyBorder="1" applyAlignment="1" applyProtection="1">
      <alignment horizontal="left" vertical="center"/>
    </xf>
    <xf numFmtId="0" fontId="5" fillId="0" borderId="10" xfId="0" applyFont="1" applyBorder="1" applyAlignment="1">
      <alignment horizontal="left" vertical="top"/>
    </xf>
    <xf numFmtId="0" fontId="5" fillId="0" borderId="12" xfId="0" applyFont="1" applyBorder="1" applyAlignment="1">
      <alignment horizontal="left" vertical="top"/>
    </xf>
    <xf numFmtId="0" fontId="5" fillId="0" borderId="11" xfId="0" applyFont="1" applyBorder="1" applyAlignment="1">
      <alignment horizontal="left" vertical="top"/>
    </xf>
    <xf numFmtId="0" fontId="16" fillId="5" borderId="0" xfId="0" applyNumberFormat="1" applyFont="1" applyFill="1" applyBorder="1" applyAlignment="1">
      <alignment horizontal="left" vertical="top" wrapText="1"/>
    </xf>
    <xf numFmtId="0" fontId="5" fillId="5" borderId="0" xfId="0" applyNumberFormat="1" applyFont="1" applyFill="1" applyBorder="1" applyAlignment="1">
      <alignment horizontal="left" vertical="top" wrapText="1"/>
    </xf>
  </cellXfs>
  <cellStyles count="1">
    <cellStyle name="Standard" xfId="0" builtinId="0"/>
  </cellStyles>
  <dxfs count="1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1F3FF"/>
      <color rgb="FFC5F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22860</xdr:colOff>
      <xdr:row>0</xdr:row>
      <xdr:rowOff>15240</xdr:rowOff>
    </xdr:from>
    <xdr:to>
      <xdr:col>3</xdr:col>
      <xdr:colOff>236220</xdr:colOff>
      <xdr:row>1</xdr:row>
      <xdr:rowOff>228600</xdr:rowOff>
    </xdr:to>
    <xdr:pic>
      <xdr:nvPicPr>
        <xdr:cNvPr id="11966" name="Picture 10" descr="Signet"/>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14300" y="15240"/>
          <a:ext cx="1158240" cy="46482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2</xdr:col>
      <xdr:colOff>83798</xdr:colOff>
      <xdr:row>35</xdr:row>
      <xdr:rowOff>203771</xdr:rowOff>
    </xdr:from>
    <xdr:to>
      <xdr:col>2</xdr:col>
      <xdr:colOff>204040</xdr:colOff>
      <xdr:row>36</xdr:row>
      <xdr:rowOff>160125</xdr:rowOff>
    </xdr:to>
    <xdr:sp macro="" textlink="">
      <xdr:nvSpPr>
        <xdr:cNvPr id="12" name="Eingekerbter Richtungspfeil 11"/>
        <xdr:cNvSpPr/>
      </xdr:nvSpPr>
      <xdr:spPr>
        <a:xfrm flipH="1">
          <a:off x="672599" y="5378373"/>
          <a:ext cx="112727" cy="169453"/>
        </a:xfrm>
        <a:prstGeom prst="chevron">
          <a:avLst/>
        </a:prstGeom>
        <a:solidFill>
          <a:srgbClr val="00CC5C"/>
        </a:solidFill>
        <a:ln w="12700">
          <a:solidFill>
            <a:srgbClr val="00206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de-CH"/>
        </a:p>
      </xdr:txBody>
    </xdr:sp>
    <xdr:clientData/>
  </xdr:twoCellAnchor>
  <xdr:twoCellAnchor>
    <xdr:from>
      <xdr:col>2</xdr:col>
      <xdr:colOff>243031</xdr:colOff>
      <xdr:row>35</xdr:row>
      <xdr:rowOff>202164</xdr:rowOff>
    </xdr:from>
    <xdr:to>
      <xdr:col>2</xdr:col>
      <xdr:colOff>355758</xdr:colOff>
      <xdr:row>36</xdr:row>
      <xdr:rowOff>165566</xdr:rowOff>
    </xdr:to>
    <xdr:sp macro="" textlink="">
      <xdr:nvSpPr>
        <xdr:cNvPr id="15" name="Eingekerbter Richtungspfeil 14"/>
        <xdr:cNvSpPr/>
      </xdr:nvSpPr>
      <xdr:spPr>
        <a:xfrm>
          <a:off x="824212" y="5376766"/>
          <a:ext cx="112727" cy="169453"/>
        </a:xfrm>
        <a:prstGeom prst="chevron">
          <a:avLst/>
        </a:prstGeom>
        <a:solidFill>
          <a:srgbClr val="00CC5C"/>
        </a:solidFill>
        <a:ln w="12700">
          <a:solidFill>
            <a:srgbClr val="00206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de-CH"/>
        </a:p>
      </xdr:txBody>
    </xdr:sp>
    <xdr:clientData/>
  </xdr:twoCellAnchor>
  <xdr:twoCellAnchor>
    <xdr:from>
      <xdr:col>2</xdr:col>
      <xdr:colOff>105972</xdr:colOff>
      <xdr:row>34</xdr:row>
      <xdr:rowOff>47850</xdr:rowOff>
    </xdr:from>
    <xdr:to>
      <xdr:col>2</xdr:col>
      <xdr:colOff>341129</xdr:colOff>
      <xdr:row>34</xdr:row>
      <xdr:rowOff>93569</xdr:rowOff>
    </xdr:to>
    <xdr:sp macro="" textlink="">
      <xdr:nvSpPr>
        <xdr:cNvPr id="2" name="Rechteck 1"/>
        <xdr:cNvSpPr/>
      </xdr:nvSpPr>
      <xdr:spPr>
        <a:xfrm>
          <a:off x="686332" y="5005280"/>
          <a:ext cx="235157" cy="45719"/>
        </a:xfrm>
        <a:prstGeom prst="rect">
          <a:avLst/>
        </a:prstGeom>
        <a:solidFill>
          <a:srgbClr val="C00000"/>
        </a:solidFill>
        <a:ln w="19050">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de-CH"/>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74295</xdr:colOff>
      <xdr:row>22</xdr:row>
      <xdr:rowOff>3769</xdr:rowOff>
    </xdr:from>
    <xdr:to>
      <xdr:col>3</xdr:col>
      <xdr:colOff>417195</xdr:colOff>
      <xdr:row>28</xdr:row>
      <xdr:rowOff>8194</xdr:rowOff>
    </xdr:to>
    <xdr:sp macro="" textlink="">
      <xdr:nvSpPr>
        <xdr:cNvPr id="6375" name="Geschweifte Klammer rechts 1"/>
        <xdr:cNvSpPr>
          <a:spLocks/>
        </xdr:cNvSpPr>
      </xdr:nvSpPr>
      <xdr:spPr bwMode="auto">
        <a:xfrm>
          <a:off x="2935175" y="3608930"/>
          <a:ext cx="327660" cy="987651"/>
        </a:xfrm>
        <a:prstGeom prst="rightBrace">
          <a:avLst>
            <a:gd name="adj1" fmla="val 8356"/>
            <a:gd name="adj2" fmla="val 50000"/>
          </a:avLst>
        </a:prstGeom>
        <a:noFill/>
        <a:ln w="25400">
          <a:solidFill>
            <a:srgbClr val="4F81BD"/>
          </a:solidFill>
          <a:round/>
          <a:headEnd/>
          <a:tailEnd/>
        </a:ln>
        <a:effectLst>
          <a:outerShdw blurRad="40000" dist="20000" dir="5400000" rotWithShape="0">
            <a:srgbClr val="808080">
              <a:alpha val="37999"/>
            </a:srgbClr>
          </a:outerShdw>
        </a:effectLst>
        <a:extLst>
          <a:ext uri="{909E8E84-426E-40DD-AFC4-6F175D3DCCD1}">
            <a14:hiddenFill xmlns="" xmlns:a14="http://schemas.microsoft.com/office/drawing/2010/main">
              <a:solidFill>
                <a:srgbClr val="FFFFFF"/>
              </a:solidFill>
            </a14:hiddenFill>
          </a:ext>
        </a:extLst>
      </xdr:spPr>
      <xdr:txBody>
        <a:bodyPr/>
        <a:lstStyle/>
        <a:p>
          <a:endParaRPr lang="de-CH"/>
        </a:p>
      </xdr:txBody>
    </xdr:sp>
    <xdr:clientData/>
  </xdr:twoCellAnchor>
  <xdr:twoCellAnchor>
    <xdr:from>
      <xdr:col>3</xdr:col>
      <xdr:colOff>467614</xdr:colOff>
      <xdr:row>24</xdr:row>
      <xdr:rowOff>38100</xdr:rowOff>
    </xdr:from>
    <xdr:to>
      <xdr:col>4</xdr:col>
      <xdr:colOff>368611</xdr:colOff>
      <xdr:row>25</xdr:row>
      <xdr:rowOff>120054</xdr:rowOff>
    </xdr:to>
    <xdr:sp macro="" textlink="">
      <xdr:nvSpPr>
        <xdr:cNvPr id="3" name="Textfeld 2"/>
        <xdr:cNvSpPr txBox="1"/>
      </xdr:nvSpPr>
      <xdr:spPr>
        <a:xfrm>
          <a:off x="3322779" y="3971003"/>
          <a:ext cx="703334" cy="2383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de-CH" sz="1100"/>
            <a:t>VZ_PERI</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Tabelle7"/>
  <dimension ref="A1:O340"/>
  <sheetViews>
    <sheetView tabSelected="1" zoomScaleNormal="100" workbookViewId="0">
      <selection activeCell="D5" sqref="D5:F5"/>
    </sheetView>
  </sheetViews>
  <sheetFormatPr baseColWidth="10" defaultRowHeight="12.75"/>
  <cols>
    <col min="1" max="1" width="1.5703125" customWidth="1"/>
    <col min="2" max="2" width="7.5703125" customWidth="1"/>
    <col min="3" max="3" width="6.7109375" customWidth="1"/>
    <col min="4" max="4" width="6.7109375" style="6" customWidth="1"/>
    <col min="5" max="14" width="6.7109375" customWidth="1"/>
    <col min="15" max="15" width="2.7109375" customWidth="1"/>
    <col min="16" max="16" width="6.7109375" customWidth="1"/>
  </cols>
  <sheetData>
    <row r="1" spans="1:15" ht="19.899999999999999" customHeight="1">
      <c r="A1" s="8"/>
      <c r="B1" s="7"/>
      <c r="C1" s="9"/>
      <c r="D1" s="10"/>
      <c r="E1" s="9"/>
      <c r="F1" s="29" t="s">
        <v>17</v>
      </c>
      <c r="G1" s="9"/>
      <c r="H1" s="9"/>
      <c r="I1" s="19"/>
      <c r="J1" s="188" t="s">
        <v>25</v>
      </c>
      <c r="K1" s="189"/>
      <c r="L1" s="189"/>
      <c r="M1" s="189"/>
      <c r="N1" s="189"/>
      <c r="O1" s="19"/>
    </row>
    <row r="2" spans="1:15" ht="19.899999999999999" customHeight="1">
      <c r="A2" s="11"/>
      <c r="B2" s="14"/>
      <c r="C2" s="14"/>
      <c r="D2" s="13"/>
      <c r="E2" s="26"/>
      <c r="F2" s="30" t="s">
        <v>15</v>
      </c>
      <c r="G2" s="14"/>
      <c r="H2" s="14"/>
      <c r="I2" s="20"/>
      <c r="J2" s="190" t="s">
        <v>26</v>
      </c>
      <c r="K2" s="191"/>
      <c r="L2" s="191"/>
      <c r="M2" s="191"/>
      <c r="N2" s="191"/>
      <c r="O2" s="20"/>
    </row>
    <row r="3" spans="1:15" ht="19.899999999999999" customHeight="1">
      <c r="A3" s="16"/>
      <c r="B3" s="28" t="s">
        <v>16</v>
      </c>
      <c r="C3" s="17"/>
      <c r="D3" s="25"/>
      <c r="E3" s="27"/>
      <c r="F3" s="17"/>
      <c r="G3" s="17"/>
      <c r="H3" s="17"/>
      <c r="I3" s="22"/>
      <c r="J3" s="192"/>
      <c r="K3" s="192"/>
      <c r="L3" s="192"/>
      <c r="M3" s="192"/>
      <c r="N3" s="192"/>
      <c r="O3" s="22"/>
    </row>
    <row r="4" spans="1:15" ht="6" customHeight="1">
      <c r="A4" s="23"/>
      <c r="B4" s="23"/>
      <c r="C4" s="24"/>
      <c r="D4" s="24"/>
      <c r="E4" s="23"/>
      <c r="F4" s="23"/>
      <c r="G4" s="23"/>
      <c r="H4" s="23"/>
      <c r="I4" s="23"/>
      <c r="J4" s="23"/>
      <c r="K4" s="23"/>
      <c r="L4" s="23"/>
      <c r="M4" s="23"/>
      <c r="N4" s="23"/>
      <c r="O4" s="23"/>
    </row>
    <row r="5" spans="1:15" ht="13.9" customHeight="1">
      <c r="A5" s="23"/>
      <c r="B5" s="41" t="s">
        <v>18</v>
      </c>
      <c r="C5" s="91"/>
      <c r="D5" s="194"/>
      <c r="E5" s="194"/>
      <c r="F5" s="194"/>
      <c r="G5" s="92"/>
      <c r="H5" s="41" t="s">
        <v>20</v>
      </c>
      <c r="I5" s="41"/>
      <c r="J5" s="41"/>
      <c r="K5" s="194"/>
      <c r="L5" s="194"/>
      <c r="M5" s="194"/>
      <c r="N5" s="194"/>
      <c r="O5" s="23"/>
    </row>
    <row r="6" spans="1:15" ht="3" customHeight="1">
      <c r="A6" s="23"/>
      <c r="B6" s="41"/>
      <c r="C6" s="91"/>
      <c r="D6" s="103"/>
      <c r="E6" s="103"/>
      <c r="F6" s="103"/>
      <c r="G6" s="44"/>
      <c r="H6" s="41"/>
      <c r="I6" s="41"/>
      <c r="J6" s="41"/>
      <c r="K6" s="101"/>
      <c r="L6" s="101"/>
      <c r="M6" s="101"/>
      <c r="N6" s="93"/>
      <c r="O6" s="23"/>
    </row>
    <row r="7" spans="1:15" ht="13.9" customHeight="1">
      <c r="A7" s="23"/>
      <c r="B7" s="41" t="s">
        <v>19</v>
      </c>
      <c r="C7" s="91"/>
      <c r="D7" s="194"/>
      <c r="E7" s="194"/>
      <c r="F7" s="194"/>
      <c r="G7" s="92"/>
      <c r="H7" s="94" t="s">
        <v>139</v>
      </c>
      <c r="I7" s="41"/>
      <c r="J7" s="41"/>
      <c r="K7" s="193"/>
      <c r="L7" s="193"/>
      <c r="M7" s="193"/>
      <c r="N7" s="193"/>
      <c r="O7" s="23"/>
    </row>
    <row r="8" spans="1:15" ht="3" customHeight="1">
      <c r="A8" s="23"/>
      <c r="B8" s="41"/>
      <c r="C8" s="91"/>
      <c r="D8" s="103"/>
      <c r="E8" s="103"/>
      <c r="F8" s="103"/>
      <c r="G8" s="94"/>
      <c r="H8" s="41"/>
      <c r="I8" s="41"/>
      <c r="J8" s="41"/>
      <c r="K8" s="101"/>
      <c r="L8" s="101"/>
      <c r="M8" s="101"/>
      <c r="N8" s="93"/>
      <c r="O8" s="23"/>
    </row>
    <row r="9" spans="1:15" ht="13.9" customHeight="1">
      <c r="A9" s="23"/>
      <c r="B9" s="43" t="s">
        <v>28</v>
      </c>
      <c r="C9" s="95"/>
      <c r="D9" s="194"/>
      <c r="E9" s="194"/>
      <c r="F9" s="194"/>
      <c r="G9" s="96"/>
      <c r="H9" s="94" t="s">
        <v>140</v>
      </c>
      <c r="I9" s="41"/>
      <c r="J9" s="41"/>
      <c r="K9" s="194"/>
      <c r="L9" s="194"/>
      <c r="M9" s="194"/>
      <c r="N9" s="194"/>
      <c r="O9" s="23"/>
    </row>
    <row r="10" spans="1:15" ht="3" customHeight="1">
      <c r="A10" s="23"/>
      <c r="B10" s="41"/>
      <c r="C10" s="91"/>
      <c r="D10" s="91"/>
      <c r="E10" s="41"/>
      <c r="F10" s="41"/>
      <c r="G10" s="41"/>
      <c r="H10" s="41"/>
      <c r="I10" s="41"/>
      <c r="J10" s="41"/>
      <c r="K10" s="41"/>
      <c r="L10" s="41"/>
      <c r="M10" s="41"/>
      <c r="N10" s="43"/>
      <c r="O10" s="23"/>
    </row>
    <row r="11" spans="1:15" ht="13.9" customHeight="1">
      <c r="A11" s="23"/>
      <c r="B11" s="41"/>
      <c r="C11" s="91"/>
      <c r="D11" s="91"/>
      <c r="E11" s="41"/>
      <c r="F11" s="41"/>
      <c r="G11" s="41"/>
      <c r="H11" s="41" t="s">
        <v>21</v>
      </c>
      <c r="I11" s="41"/>
      <c r="J11" s="41"/>
      <c r="K11" s="165"/>
      <c r="L11" s="41"/>
      <c r="M11" s="41"/>
      <c r="N11" s="43"/>
      <c r="O11" s="23"/>
    </row>
    <row r="12" spans="1:15" ht="4.9000000000000004" customHeight="1">
      <c r="A12" s="23"/>
      <c r="B12" s="23"/>
      <c r="C12" s="24"/>
      <c r="D12" s="24"/>
      <c r="E12" s="23"/>
      <c r="F12" s="23"/>
      <c r="G12" s="23"/>
      <c r="H12" s="23"/>
      <c r="I12" s="23"/>
      <c r="J12" s="23"/>
      <c r="K12" s="23"/>
      <c r="L12" s="23"/>
      <c r="M12" s="23"/>
      <c r="N12" s="23"/>
      <c r="O12" s="23"/>
    </row>
    <row r="13" spans="1:15" ht="3.75" customHeight="1">
      <c r="A13" s="9"/>
      <c r="B13" s="9"/>
      <c r="C13" s="10"/>
      <c r="D13" s="10"/>
      <c r="E13" s="9"/>
      <c r="F13" s="9"/>
      <c r="G13" s="9"/>
      <c r="H13" s="9"/>
      <c r="I13" s="9"/>
      <c r="J13" s="9"/>
      <c r="K13" s="9"/>
      <c r="L13" s="9"/>
      <c r="M13" s="9"/>
      <c r="N13" s="9"/>
      <c r="O13" s="9"/>
    </row>
    <row r="14" spans="1:15" ht="16.5" customHeight="1">
      <c r="A14" s="14"/>
      <c r="B14" s="12" t="s">
        <v>38</v>
      </c>
      <c r="C14" s="13"/>
      <c r="D14" s="13"/>
      <c r="E14" s="14"/>
      <c r="F14" s="14"/>
      <c r="G14" s="14"/>
      <c r="H14" s="14"/>
      <c r="I14" s="14"/>
      <c r="J14" s="14"/>
      <c r="K14" s="14"/>
      <c r="L14" s="14"/>
      <c r="M14" s="14"/>
      <c r="N14" s="14"/>
      <c r="O14" s="14"/>
    </row>
    <row r="15" spans="1:15" ht="3" customHeight="1">
      <c r="A15" s="14"/>
      <c r="B15" s="31"/>
      <c r="C15" s="32"/>
      <c r="D15" s="32"/>
      <c r="E15" s="31"/>
      <c r="F15" s="31"/>
      <c r="G15" s="31"/>
      <c r="H15" s="31"/>
      <c r="I15" s="31"/>
      <c r="J15" s="31"/>
      <c r="K15" s="31"/>
      <c r="L15" s="31"/>
      <c r="M15" s="31"/>
      <c r="N15" s="31"/>
      <c r="O15" s="14"/>
    </row>
    <row r="16" spans="1:15" ht="13.9" customHeight="1">
      <c r="A16" s="14"/>
      <c r="B16" s="44" t="s">
        <v>141</v>
      </c>
      <c r="C16" s="44"/>
      <c r="D16" s="44"/>
      <c r="E16" s="44"/>
      <c r="F16" s="194"/>
      <c r="G16" s="194"/>
      <c r="H16" s="194"/>
      <c r="I16" s="97"/>
      <c r="J16" s="97"/>
      <c r="K16" s="97"/>
      <c r="L16" s="97"/>
      <c r="M16" s="97"/>
      <c r="N16" s="97"/>
      <c r="O16" s="14"/>
    </row>
    <row r="17" spans="1:15" ht="3" customHeight="1">
      <c r="A17" s="14"/>
      <c r="B17" s="41"/>
      <c r="C17" s="44"/>
      <c r="D17" s="44"/>
      <c r="E17" s="44"/>
      <c r="F17" s="97"/>
      <c r="G17" s="97"/>
      <c r="H17" s="97"/>
      <c r="I17" s="97"/>
      <c r="J17" s="97"/>
      <c r="K17" s="97"/>
      <c r="L17" s="97"/>
      <c r="M17" s="97"/>
      <c r="N17" s="97"/>
      <c r="O17" s="15"/>
    </row>
    <row r="18" spans="1:15" ht="13.9" customHeight="1">
      <c r="A18" s="14"/>
      <c r="B18" s="54" t="s">
        <v>78</v>
      </c>
      <c r="C18" s="44"/>
      <c r="D18" s="44"/>
      <c r="E18" s="44"/>
      <c r="F18" s="194"/>
      <c r="G18" s="194"/>
      <c r="H18" s="194"/>
      <c r="I18" s="194"/>
      <c r="J18" s="194"/>
      <c r="K18" s="194"/>
      <c r="L18" s="194"/>
      <c r="M18" s="194"/>
      <c r="N18" s="194"/>
      <c r="O18" s="15"/>
    </row>
    <row r="19" spans="1:15" ht="3.75" customHeight="1">
      <c r="A19" s="14"/>
      <c r="B19" s="41"/>
      <c r="C19" s="44"/>
      <c r="D19" s="44"/>
      <c r="E19" s="44"/>
      <c r="F19" s="93"/>
      <c r="G19" s="93"/>
      <c r="H19" s="93"/>
      <c r="I19" s="93"/>
      <c r="J19" s="98"/>
      <c r="K19" s="104"/>
      <c r="L19" s="93"/>
      <c r="M19" s="93"/>
      <c r="N19" s="93"/>
      <c r="O19" s="15"/>
    </row>
    <row r="20" spans="1:15" ht="13.9" customHeight="1">
      <c r="A20" s="14"/>
      <c r="B20" s="54" t="s">
        <v>79</v>
      </c>
      <c r="C20" s="54"/>
      <c r="D20" s="54"/>
      <c r="E20" s="54"/>
      <c r="F20" s="194"/>
      <c r="G20" s="194"/>
      <c r="H20" s="194"/>
      <c r="I20" s="158" t="s">
        <v>145</v>
      </c>
      <c r="J20" s="194"/>
      <c r="K20" s="194"/>
      <c r="L20" s="194"/>
      <c r="M20" s="194"/>
      <c r="N20" s="194"/>
      <c r="O20" s="15"/>
    </row>
    <row r="21" spans="1:15" ht="3.75" customHeight="1">
      <c r="A21" s="14"/>
      <c r="B21" s="41"/>
      <c r="C21" s="44"/>
      <c r="D21" s="44"/>
      <c r="E21" s="44"/>
      <c r="F21" s="93"/>
      <c r="G21" s="93"/>
      <c r="H21" s="93"/>
      <c r="I21" s="93"/>
      <c r="J21" s="98"/>
      <c r="K21" s="93"/>
      <c r="L21" s="93"/>
      <c r="M21" s="93"/>
      <c r="N21" s="93"/>
      <c r="O21" s="15"/>
    </row>
    <row r="22" spans="1:15" ht="13.9" customHeight="1">
      <c r="A22" s="14"/>
      <c r="B22" s="54" t="s">
        <v>80</v>
      </c>
      <c r="C22" s="44"/>
      <c r="D22" s="44"/>
      <c r="E22" s="44"/>
      <c r="F22" s="194"/>
      <c r="G22" s="194"/>
      <c r="H22" s="194"/>
      <c r="I22" s="194"/>
      <c r="J22" s="194"/>
      <c r="K22" s="194"/>
      <c r="L22" s="194"/>
      <c r="M22" s="194"/>
      <c r="N22" s="194"/>
      <c r="O22" s="15"/>
    </row>
    <row r="23" spans="1:15" ht="3.75" customHeight="1">
      <c r="A23" s="14"/>
      <c r="B23" s="44"/>
      <c r="C23" s="44"/>
      <c r="D23" s="44"/>
      <c r="E23" s="44"/>
      <c r="F23" s="99"/>
      <c r="G23" s="100"/>
      <c r="H23" s="100"/>
      <c r="I23" s="100"/>
      <c r="J23" s="100"/>
      <c r="K23" s="100"/>
      <c r="L23" s="100"/>
      <c r="M23" s="100"/>
      <c r="N23" s="100"/>
      <c r="O23" s="15"/>
    </row>
    <row r="24" spans="1:15" ht="13.9" customHeight="1">
      <c r="A24" s="14"/>
      <c r="B24" s="44"/>
      <c r="C24" s="44"/>
      <c r="D24" s="44"/>
      <c r="E24" s="44"/>
      <c r="F24" s="159" t="s">
        <v>40</v>
      </c>
      <c r="G24" s="194"/>
      <c r="H24" s="194"/>
      <c r="I24" s="159" t="s">
        <v>39</v>
      </c>
      <c r="J24" s="194"/>
      <c r="K24" s="194"/>
      <c r="L24" s="194"/>
      <c r="M24" s="194"/>
      <c r="N24" s="194"/>
      <c r="O24" s="15"/>
    </row>
    <row r="25" spans="1:15" ht="4.5" customHeight="1">
      <c r="A25" s="17"/>
      <c r="B25" s="34"/>
      <c r="C25" s="34"/>
      <c r="D25" s="34"/>
      <c r="E25" s="34"/>
      <c r="F25" s="35"/>
      <c r="G25" s="36"/>
      <c r="H25" s="36"/>
      <c r="I25" s="36"/>
      <c r="J25" s="36"/>
      <c r="K25" s="36"/>
      <c r="L25" s="36"/>
      <c r="M25" s="36"/>
      <c r="N25" s="36"/>
      <c r="O25" s="18"/>
    </row>
    <row r="26" spans="1:15" ht="16.5" customHeight="1">
      <c r="A26" s="55"/>
      <c r="B26" s="70" t="s">
        <v>22</v>
      </c>
      <c r="C26" s="56"/>
      <c r="D26" s="197"/>
      <c r="E26" s="198"/>
      <c r="F26" s="198"/>
      <c r="G26" s="198"/>
      <c r="H26" s="198"/>
      <c r="I26" s="198"/>
      <c r="J26" s="198"/>
      <c r="K26" s="198"/>
      <c r="L26" s="198"/>
      <c r="M26" s="198"/>
      <c r="N26" s="198"/>
      <c r="O26" s="198"/>
    </row>
    <row r="27" spans="1:15" ht="16.5" customHeight="1">
      <c r="A27" s="55"/>
      <c r="B27" s="56"/>
      <c r="C27" s="56"/>
      <c r="D27" s="199"/>
      <c r="E27" s="200"/>
      <c r="F27" s="200"/>
      <c r="G27" s="200"/>
      <c r="H27" s="200"/>
      <c r="I27" s="200"/>
      <c r="J27" s="200"/>
      <c r="K27" s="200"/>
      <c r="L27" s="200"/>
      <c r="M27" s="200"/>
      <c r="N27" s="200"/>
      <c r="O27" s="200"/>
    </row>
    <row r="28" spans="1:15" ht="16.5" customHeight="1">
      <c r="A28" s="55"/>
      <c r="B28" s="56"/>
      <c r="C28" s="56"/>
      <c r="D28" s="199"/>
      <c r="E28" s="200"/>
      <c r="F28" s="200"/>
      <c r="G28" s="200"/>
      <c r="H28" s="200"/>
      <c r="I28" s="200"/>
      <c r="J28" s="200"/>
      <c r="K28" s="200"/>
      <c r="L28" s="200"/>
      <c r="M28" s="200"/>
      <c r="N28" s="200"/>
      <c r="O28" s="200"/>
    </row>
    <row r="29" spans="1:15" ht="16.5" customHeight="1">
      <c r="A29" s="55"/>
      <c r="B29" s="56"/>
      <c r="C29" s="56"/>
      <c r="D29" s="199"/>
      <c r="E29" s="200"/>
      <c r="F29" s="200"/>
      <c r="G29" s="200"/>
      <c r="H29" s="200"/>
      <c r="I29" s="200"/>
      <c r="J29" s="200"/>
      <c r="K29" s="200"/>
      <c r="L29" s="200"/>
      <c r="M29" s="200"/>
      <c r="N29" s="200"/>
      <c r="O29" s="200"/>
    </row>
    <row r="30" spans="1:15" ht="16.5" customHeight="1">
      <c r="A30" s="55"/>
      <c r="B30" s="56"/>
      <c r="C30" s="56"/>
      <c r="D30" s="199"/>
      <c r="E30" s="200"/>
      <c r="F30" s="200"/>
      <c r="G30" s="200"/>
      <c r="H30" s="200"/>
      <c r="I30" s="200"/>
      <c r="J30" s="200"/>
      <c r="K30" s="200"/>
      <c r="L30" s="200"/>
      <c r="M30" s="200"/>
      <c r="N30" s="200"/>
      <c r="O30" s="200"/>
    </row>
    <row r="31" spans="1:15" ht="16.5" customHeight="1">
      <c r="A31" s="55"/>
      <c r="B31" s="56"/>
      <c r="C31" s="56"/>
      <c r="D31" s="199"/>
      <c r="E31" s="200"/>
      <c r="F31" s="200"/>
      <c r="G31" s="200"/>
      <c r="H31" s="200"/>
      <c r="I31" s="200"/>
      <c r="J31" s="200"/>
      <c r="K31" s="200"/>
      <c r="L31" s="200"/>
      <c r="M31" s="200"/>
      <c r="N31" s="200"/>
      <c r="O31" s="200"/>
    </row>
    <row r="32" spans="1:15" ht="16.5" customHeight="1">
      <c r="A32" s="55"/>
      <c r="B32" s="56"/>
      <c r="C32" s="56"/>
      <c r="D32" s="199"/>
      <c r="E32" s="200"/>
      <c r="F32" s="200"/>
      <c r="G32" s="200"/>
      <c r="H32" s="200"/>
      <c r="I32" s="200"/>
      <c r="J32" s="200"/>
      <c r="K32" s="200"/>
      <c r="L32" s="200"/>
      <c r="M32" s="200"/>
      <c r="N32" s="200"/>
      <c r="O32" s="200"/>
    </row>
    <row r="33" spans="1:15" ht="16.5" customHeight="1">
      <c r="A33" s="55"/>
      <c r="B33" s="56"/>
      <c r="C33" s="56"/>
      <c r="D33" s="199"/>
      <c r="E33" s="200"/>
      <c r="F33" s="200"/>
      <c r="G33" s="200"/>
      <c r="H33" s="200"/>
      <c r="I33" s="200"/>
      <c r="J33" s="200"/>
      <c r="K33" s="200"/>
      <c r="L33" s="200"/>
      <c r="M33" s="200"/>
      <c r="N33" s="200"/>
      <c r="O33" s="200"/>
    </row>
    <row r="34" spans="1:15" ht="16.5" customHeight="1">
      <c r="A34" s="55"/>
      <c r="B34" s="196" t="s">
        <v>165</v>
      </c>
      <c r="C34" s="56"/>
      <c r="D34" s="199"/>
      <c r="E34" s="200"/>
      <c r="F34" s="200"/>
      <c r="G34" s="200"/>
      <c r="H34" s="200"/>
      <c r="I34" s="200"/>
      <c r="J34" s="200"/>
      <c r="K34" s="200"/>
      <c r="L34" s="200"/>
      <c r="M34" s="200"/>
      <c r="N34" s="200"/>
      <c r="O34" s="200"/>
    </row>
    <row r="35" spans="1:15" ht="16.5" customHeight="1">
      <c r="A35" s="55"/>
      <c r="B35" s="196"/>
      <c r="C35" s="56"/>
      <c r="D35" s="199"/>
      <c r="E35" s="200"/>
      <c r="F35" s="200"/>
      <c r="G35" s="200"/>
      <c r="H35" s="200"/>
      <c r="I35" s="200"/>
      <c r="J35" s="200"/>
      <c r="K35" s="200"/>
      <c r="L35" s="200"/>
      <c r="M35" s="200"/>
      <c r="N35" s="200"/>
      <c r="O35" s="200"/>
    </row>
    <row r="36" spans="1:15" ht="16.5" customHeight="1">
      <c r="A36" s="55"/>
      <c r="B36" s="196" t="s">
        <v>164</v>
      </c>
      <c r="C36" s="56"/>
      <c r="D36" s="199"/>
      <c r="E36" s="200"/>
      <c r="F36" s="200"/>
      <c r="G36" s="200"/>
      <c r="H36" s="200"/>
      <c r="I36" s="200"/>
      <c r="J36" s="200"/>
      <c r="K36" s="200"/>
      <c r="L36" s="200"/>
      <c r="M36" s="200"/>
      <c r="N36" s="200"/>
      <c r="O36" s="200"/>
    </row>
    <row r="37" spans="1:15" ht="16.5" customHeight="1">
      <c r="A37" s="55"/>
      <c r="B37" s="196"/>
      <c r="C37" s="56"/>
      <c r="D37" s="199"/>
      <c r="E37" s="200"/>
      <c r="F37" s="200"/>
      <c r="G37" s="200"/>
      <c r="H37" s="200"/>
      <c r="I37" s="200"/>
      <c r="J37" s="200"/>
      <c r="K37" s="200"/>
      <c r="L37" s="200"/>
      <c r="M37" s="200"/>
      <c r="N37" s="200"/>
      <c r="O37" s="200"/>
    </row>
    <row r="38" spans="1:15" ht="12" customHeight="1">
      <c r="A38" s="85"/>
      <c r="B38" s="77"/>
      <c r="C38" s="77"/>
      <c r="D38" s="201"/>
      <c r="E38" s="202"/>
      <c r="F38" s="202"/>
      <c r="G38" s="202"/>
      <c r="H38" s="202"/>
      <c r="I38" s="202"/>
      <c r="J38" s="202"/>
      <c r="K38" s="202"/>
      <c r="L38" s="202"/>
      <c r="M38" s="202"/>
      <c r="N38" s="202"/>
      <c r="O38" s="202"/>
    </row>
    <row r="39" spans="1:15" ht="3" customHeight="1">
      <c r="A39" s="14"/>
      <c r="B39" s="23"/>
      <c r="C39" s="23"/>
      <c r="D39" s="23"/>
      <c r="E39" s="23"/>
      <c r="F39" s="23"/>
      <c r="G39" s="23"/>
      <c r="H39" s="23"/>
      <c r="I39" s="23"/>
      <c r="J39" s="21"/>
      <c r="K39" s="33"/>
      <c r="L39" s="33"/>
      <c r="M39" s="33"/>
      <c r="N39" s="33"/>
      <c r="O39" s="15"/>
    </row>
    <row r="40" spans="1:15" ht="16.5" customHeight="1">
      <c r="A40" s="14"/>
      <c r="B40" s="12" t="s">
        <v>23</v>
      </c>
      <c r="C40" s="23"/>
      <c r="D40" s="23"/>
      <c r="E40" s="23"/>
      <c r="F40" s="23"/>
      <c r="G40" s="23"/>
      <c r="H40" s="23"/>
      <c r="I40" s="23"/>
      <c r="J40" s="21"/>
      <c r="K40" s="33"/>
      <c r="L40" s="33"/>
      <c r="M40" s="33"/>
      <c r="N40" s="33"/>
      <c r="O40" s="15"/>
    </row>
    <row r="41" spans="1:15" ht="3.75" customHeight="1">
      <c r="A41" s="14"/>
      <c r="B41" s="33"/>
      <c r="C41" s="33"/>
      <c r="D41" s="33"/>
      <c r="E41" s="33"/>
      <c r="F41" s="33"/>
      <c r="G41" s="33"/>
      <c r="H41" s="33"/>
      <c r="I41" s="33"/>
      <c r="J41" s="21"/>
      <c r="K41" s="33"/>
      <c r="L41" s="33"/>
      <c r="M41" s="33"/>
      <c r="N41" s="33"/>
      <c r="O41" s="15"/>
    </row>
    <row r="42" spans="1:15" s="46" customFormat="1" ht="13.9" customHeight="1">
      <c r="A42" s="43"/>
      <c r="B42" s="44" t="s">
        <v>163</v>
      </c>
      <c r="C42" s="44"/>
      <c r="D42" s="44"/>
      <c r="E42" s="44"/>
      <c r="F42" s="44"/>
      <c r="G42" s="44"/>
      <c r="H42" s="44"/>
      <c r="I42" s="48"/>
      <c r="J42" s="43"/>
      <c r="K42" s="43"/>
      <c r="L42" s="206"/>
      <c r="M42" s="206"/>
      <c r="N42" s="45"/>
      <c r="O42" s="44"/>
    </row>
    <row r="43" spans="1:15" s="46" customFormat="1" ht="3.75" customHeight="1">
      <c r="A43" s="43"/>
      <c r="B43" s="44"/>
      <c r="C43" s="44"/>
      <c r="D43" s="44"/>
      <c r="E43" s="44"/>
      <c r="F43" s="44"/>
      <c r="G43" s="44"/>
      <c r="H43" s="44"/>
      <c r="I43" s="44"/>
      <c r="J43" s="47"/>
      <c r="K43" s="44"/>
      <c r="L43" s="86"/>
      <c r="M43" s="86"/>
      <c r="N43" s="44"/>
      <c r="O43" s="44"/>
    </row>
    <row r="44" spans="1:15" s="46" customFormat="1" ht="13.9" customHeight="1">
      <c r="A44" s="43"/>
      <c r="B44" s="40" t="s">
        <v>125</v>
      </c>
      <c r="C44" s="44"/>
      <c r="D44" s="44"/>
      <c r="E44" s="44"/>
      <c r="F44" s="44"/>
      <c r="G44" s="44"/>
      <c r="H44" s="44"/>
      <c r="I44" s="44"/>
      <c r="J44" s="47"/>
      <c r="K44" s="44"/>
      <c r="L44" s="195" t="str">
        <f>update_month(L42)</f>
        <v/>
      </c>
      <c r="M44" s="195"/>
      <c r="N44" s="44"/>
      <c r="O44" s="44"/>
    </row>
    <row r="45" spans="1:15" s="46" customFormat="1" ht="3.75" customHeight="1">
      <c r="A45" s="43"/>
      <c r="B45" s="44"/>
      <c r="C45" s="44"/>
      <c r="D45" s="44"/>
      <c r="E45" s="44"/>
      <c r="F45" s="44"/>
      <c r="G45" s="44"/>
      <c r="H45" s="44"/>
      <c r="I45" s="44"/>
      <c r="J45" s="47"/>
      <c r="K45" s="44"/>
      <c r="L45" s="86"/>
      <c r="M45" s="86"/>
      <c r="N45" s="44"/>
      <c r="O45" s="44"/>
    </row>
    <row r="46" spans="1:15" s="46" customFormat="1" ht="13.9" customHeight="1">
      <c r="A46" s="43"/>
      <c r="B46" s="40" t="s">
        <v>31</v>
      </c>
      <c r="C46" s="44"/>
      <c r="D46" s="44"/>
      <c r="E46" s="44"/>
      <c r="F46" s="44"/>
      <c r="G46" s="44"/>
      <c r="H46" s="44"/>
      <c r="I46" s="44"/>
      <c r="J46" s="47"/>
      <c r="K46" s="44"/>
      <c r="L46" s="195" t="str">
        <f>update_weekday(L42)</f>
        <v/>
      </c>
      <c r="M46" s="195"/>
      <c r="N46" s="44"/>
      <c r="O46" s="44"/>
    </row>
    <row r="47" spans="1:15" s="46" customFormat="1" ht="3.6" customHeight="1">
      <c r="A47" s="83"/>
      <c r="B47" s="63"/>
      <c r="C47" s="63"/>
      <c r="D47" s="63"/>
      <c r="E47" s="63"/>
      <c r="F47" s="63"/>
      <c r="G47" s="63"/>
      <c r="H47" s="63"/>
      <c r="I47" s="64"/>
      <c r="J47" s="64"/>
      <c r="K47" s="64"/>
      <c r="L47" s="64"/>
      <c r="M47" s="84"/>
      <c r="N47" s="64"/>
      <c r="O47" s="63"/>
    </row>
    <row r="48" spans="1:15" s="46" customFormat="1" ht="13.9" customHeight="1">
      <c r="A48" s="43"/>
      <c r="B48" s="44" t="s">
        <v>96</v>
      </c>
      <c r="C48" s="44"/>
      <c r="D48" s="44"/>
      <c r="E48" s="44"/>
      <c r="F48" s="41"/>
      <c r="G48" s="44"/>
      <c r="H48" s="44"/>
      <c r="I48" s="41"/>
      <c r="J48" s="47"/>
      <c r="K48" s="44"/>
      <c r="L48" s="207"/>
      <c r="M48" s="207"/>
      <c r="N48" s="44"/>
      <c r="O48" s="44"/>
    </row>
    <row r="49" spans="1:15" ht="4.1500000000000004" customHeight="1">
      <c r="A49" s="55"/>
      <c r="B49" s="56"/>
      <c r="C49" s="56"/>
      <c r="D49" s="56"/>
      <c r="E49" s="56"/>
      <c r="F49" s="56"/>
      <c r="G49" s="56"/>
      <c r="H49" s="56"/>
      <c r="I49" s="56"/>
      <c r="J49" s="67"/>
      <c r="K49" s="55"/>
      <c r="L49" s="56"/>
      <c r="M49" s="72"/>
      <c r="N49" s="55"/>
      <c r="O49" s="59"/>
    </row>
    <row r="50" spans="1:15" ht="3.6" customHeight="1">
      <c r="A50" s="55"/>
      <c r="B50" s="70"/>
      <c r="C50" s="56"/>
      <c r="D50" s="56"/>
      <c r="E50" s="56"/>
      <c r="F50" s="56"/>
      <c r="G50" s="56"/>
      <c r="H50" s="56"/>
      <c r="I50" s="56"/>
      <c r="J50" s="67"/>
      <c r="K50" s="71"/>
      <c r="L50" s="56"/>
      <c r="M50" s="72"/>
      <c r="N50" s="71"/>
      <c r="O50" s="59"/>
    </row>
    <row r="51" spans="1:15" ht="28.15" customHeight="1">
      <c r="A51" s="14"/>
      <c r="B51" s="208" t="s">
        <v>94</v>
      </c>
      <c r="C51" s="209"/>
      <c r="D51" s="210"/>
      <c r="E51" s="211" t="s">
        <v>29</v>
      </c>
      <c r="F51" s="209"/>
      <c r="G51" s="209"/>
      <c r="H51" s="210"/>
      <c r="I51" s="42" t="s">
        <v>24</v>
      </c>
      <c r="J51" s="161" t="s">
        <v>159</v>
      </c>
      <c r="K51" s="161" t="s">
        <v>158</v>
      </c>
      <c r="L51" s="161" t="s">
        <v>160</v>
      </c>
      <c r="M51" s="161" t="s">
        <v>161</v>
      </c>
      <c r="N51" s="50" t="s">
        <v>41</v>
      </c>
      <c r="O51" s="15"/>
    </row>
    <row r="52" spans="1:15" ht="13.9" customHeight="1">
      <c r="A52" s="14"/>
      <c r="B52" s="203"/>
      <c r="C52" s="204"/>
      <c r="D52" s="205"/>
      <c r="E52" s="212"/>
      <c r="F52" s="213"/>
      <c r="G52" s="213"/>
      <c r="H52" s="214"/>
      <c r="I52" s="166"/>
      <c r="J52" s="166"/>
      <c r="K52" s="166"/>
      <c r="L52" s="166"/>
      <c r="M52" s="166"/>
      <c r="N52" s="79" t="str">
        <f>IF(SUM(I52:M52)&gt;0,SUM(I52:M52),"")</f>
        <v/>
      </c>
      <c r="O52" s="15"/>
    </row>
    <row r="53" spans="1:15" ht="13.9" customHeight="1">
      <c r="A53" s="14"/>
      <c r="B53" s="172"/>
      <c r="C53" s="173"/>
      <c r="D53" s="174"/>
      <c r="E53" s="169"/>
      <c r="F53" s="170"/>
      <c r="G53" s="170"/>
      <c r="H53" s="171"/>
      <c r="I53" s="167"/>
      <c r="J53" s="167"/>
      <c r="K53" s="167"/>
      <c r="L53" s="167"/>
      <c r="M53" s="167"/>
      <c r="N53" s="80" t="str">
        <f>IF(SUM(I53:M53)&gt;0,SUM(I53:M53),"")</f>
        <v/>
      </c>
      <c r="O53" s="15"/>
    </row>
    <row r="54" spans="1:15" ht="13.9" hidden="1" customHeight="1">
      <c r="A54" s="14"/>
      <c r="B54" s="181"/>
      <c r="C54" s="182"/>
      <c r="D54" s="183"/>
      <c r="E54" s="178"/>
      <c r="F54" s="179"/>
      <c r="G54" s="180"/>
      <c r="H54" s="87"/>
      <c r="I54" s="81"/>
      <c r="J54" s="81"/>
      <c r="K54" s="81"/>
      <c r="L54" s="81"/>
      <c r="M54" s="81"/>
      <c r="N54" s="89" t="str">
        <f>IF(SUM(I54:M54)&gt;0,SUM(I54:M54),"")</f>
        <v/>
      </c>
      <c r="O54" s="15"/>
    </row>
    <row r="55" spans="1:15" ht="13.9" hidden="1" customHeight="1">
      <c r="A55" s="14"/>
      <c r="B55" s="175"/>
      <c r="C55" s="176"/>
      <c r="D55" s="177"/>
      <c r="E55" s="184"/>
      <c r="F55" s="185"/>
      <c r="G55" s="186"/>
      <c r="H55" s="88"/>
      <c r="I55" s="82"/>
      <c r="J55" s="82"/>
      <c r="K55" s="82"/>
      <c r="L55" s="82"/>
      <c r="M55" s="82"/>
      <c r="N55" s="90" t="str">
        <f>IF(SUM(I55:M55)&gt;0,SUM(I55:M55),"")</f>
        <v/>
      </c>
      <c r="O55" s="15"/>
    </row>
    <row r="56" spans="1:15" ht="3.4" customHeight="1">
      <c r="A56" s="55"/>
      <c r="B56" s="56"/>
      <c r="C56" s="56"/>
      <c r="D56" s="56"/>
      <c r="E56" s="56"/>
      <c r="F56" s="56"/>
      <c r="G56" s="56"/>
      <c r="H56" s="57"/>
      <c r="I56" s="58"/>
      <c r="J56" s="58"/>
      <c r="K56" s="58"/>
      <c r="L56" s="58"/>
      <c r="M56" s="58"/>
      <c r="N56" s="58"/>
      <c r="O56" s="59"/>
    </row>
    <row r="57" spans="1:15" ht="12" customHeight="1">
      <c r="A57" s="55"/>
      <c r="B57" s="56"/>
      <c r="C57" s="56"/>
      <c r="D57" s="56"/>
      <c r="E57" s="56"/>
      <c r="F57" s="56"/>
      <c r="G57" s="56"/>
      <c r="H57" s="60"/>
      <c r="I57" s="61"/>
      <c r="J57" s="56"/>
      <c r="K57" s="56"/>
      <c r="L57" s="60"/>
      <c r="M57" s="62"/>
      <c r="N57" s="56"/>
      <c r="O57" s="59"/>
    </row>
    <row r="58" spans="1:15" ht="13.9" customHeight="1">
      <c r="A58" s="55"/>
      <c r="B58" s="63" t="s">
        <v>109</v>
      </c>
      <c r="C58" s="63"/>
      <c r="D58" s="63"/>
      <c r="E58" s="63"/>
      <c r="F58" s="63"/>
      <c r="G58" s="63"/>
      <c r="H58" s="63"/>
      <c r="I58" s="64"/>
      <c r="J58" s="64"/>
      <c r="K58" s="65"/>
      <c r="L58" s="131" t="s">
        <v>156</v>
      </c>
      <c r="M58" s="137">
        <v>0</v>
      </c>
      <c r="N58" s="134" t="s">
        <v>149</v>
      </c>
      <c r="O58" s="59"/>
    </row>
    <row r="59" spans="1:15" ht="13.9" customHeight="1">
      <c r="A59" s="55"/>
      <c r="B59" s="133" t="s">
        <v>157</v>
      </c>
      <c r="C59" s="63"/>
      <c r="D59" s="63"/>
      <c r="E59" s="63"/>
      <c r="F59" s="63"/>
      <c r="G59" s="63"/>
      <c r="H59" s="63"/>
      <c r="I59" s="63"/>
      <c r="J59" s="66"/>
      <c r="K59" s="65"/>
      <c r="L59" s="125" t="s">
        <v>150</v>
      </c>
      <c r="M59" s="135">
        <v>0</v>
      </c>
      <c r="N59" s="134" t="s">
        <v>149</v>
      </c>
      <c r="O59" s="59"/>
    </row>
    <row r="60" spans="1:15" ht="13.9" customHeight="1">
      <c r="A60" s="55"/>
      <c r="B60" s="124" t="s">
        <v>119</v>
      </c>
      <c r="C60" s="56"/>
      <c r="D60" s="56"/>
      <c r="E60" s="56"/>
      <c r="F60" s="56"/>
      <c r="G60" s="56"/>
      <c r="H60" s="60"/>
      <c r="I60" s="187" t="s">
        <v>151</v>
      </c>
      <c r="J60" s="187"/>
      <c r="K60" s="187"/>
      <c r="L60" s="187"/>
      <c r="M60" s="136">
        <v>0</v>
      </c>
      <c r="N60" s="56" t="s">
        <v>147</v>
      </c>
      <c r="O60" s="59"/>
    </row>
    <row r="61" spans="1:15" ht="10.15" customHeight="1">
      <c r="A61" s="55"/>
      <c r="B61" s="132"/>
      <c r="C61" s="56"/>
      <c r="D61" s="56"/>
      <c r="E61" s="56"/>
      <c r="F61" s="56"/>
      <c r="G61" s="56"/>
      <c r="H61" s="56"/>
      <c r="I61" s="56"/>
      <c r="J61" s="67"/>
      <c r="K61" s="56"/>
      <c r="L61" s="56"/>
      <c r="M61" s="56"/>
      <c r="N61" s="56"/>
      <c r="O61" s="59"/>
    </row>
    <row r="62" spans="1:15" s="6" customFormat="1" ht="3" customHeight="1">
      <c r="A62" s="68"/>
      <c r="B62" s="68"/>
      <c r="C62" s="68"/>
      <c r="D62" s="68"/>
      <c r="E62" s="68"/>
      <c r="F62" s="68"/>
      <c r="G62" s="68"/>
      <c r="H62" s="68"/>
      <c r="I62" s="68"/>
      <c r="J62" s="69"/>
      <c r="K62" s="68"/>
      <c r="L62" s="68"/>
      <c r="M62" s="68"/>
      <c r="N62" s="68"/>
      <c r="O62" s="68"/>
    </row>
    <row r="63" spans="1:15" ht="16.5" customHeight="1">
      <c r="A63" s="55"/>
      <c r="B63" s="70" t="s">
        <v>30</v>
      </c>
      <c r="C63" s="56"/>
      <c r="D63" s="56"/>
      <c r="E63" s="56"/>
      <c r="F63" s="56"/>
      <c r="G63" s="56"/>
      <c r="H63" s="56"/>
      <c r="I63" s="56"/>
      <c r="J63" s="67"/>
      <c r="K63" s="71"/>
      <c r="L63" s="56"/>
      <c r="M63" s="72"/>
      <c r="N63" s="71"/>
      <c r="O63" s="59"/>
    </row>
    <row r="64" spans="1:15" ht="3" customHeight="1">
      <c r="A64" s="55"/>
      <c r="B64" s="70"/>
      <c r="C64" s="56"/>
      <c r="D64" s="56"/>
      <c r="E64" s="56"/>
      <c r="F64" s="56"/>
      <c r="G64" s="56"/>
      <c r="H64" s="56"/>
      <c r="I64" s="56"/>
      <c r="J64" s="67"/>
      <c r="K64" s="71"/>
      <c r="L64" s="56"/>
      <c r="M64" s="72"/>
      <c r="N64" s="71"/>
      <c r="O64" s="59"/>
    </row>
    <row r="65" spans="1:15" ht="13.9" customHeight="1">
      <c r="A65" s="55"/>
      <c r="B65" s="56" t="s">
        <v>129</v>
      </c>
      <c r="C65" s="56"/>
      <c r="D65" s="56"/>
      <c r="E65" s="56"/>
      <c r="F65" s="56"/>
      <c r="G65" s="56"/>
      <c r="H65" s="60"/>
      <c r="I65" s="73"/>
      <c r="J65" s="56"/>
      <c r="K65" s="56"/>
      <c r="L65" s="74" t="s">
        <v>148</v>
      </c>
      <c r="M65" s="168">
        <v>0</v>
      </c>
      <c r="N65" s="75" t="s">
        <v>146</v>
      </c>
      <c r="O65" s="59"/>
    </row>
    <row r="66" spans="1:15" ht="13.9" customHeight="1">
      <c r="A66" s="56"/>
      <c r="B66" s="56" t="s">
        <v>130</v>
      </c>
      <c r="C66" s="56"/>
      <c r="D66" s="56"/>
      <c r="E66" s="56"/>
      <c r="F66" s="56"/>
      <c r="G66" s="56"/>
      <c r="H66" s="56"/>
      <c r="I66" s="56"/>
      <c r="J66" s="76"/>
      <c r="K66" s="56"/>
      <c r="L66" s="60" t="s">
        <v>152</v>
      </c>
      <c r="M66" s="155">
        <v>0</v>
      </c>
      <c r="N66" s="56" t="s">
        <v>147</v>
      </c>
      <c r="O66" s="56"/>
    </row>
    <row r="67" spans="1:15" ht="11.45" customHeight="1">
      <c r="A67" s="56"/>
      <c r="B67" s="76"/>
      <c r="C67" s="56"/>
      <c r="D67" s="56"/>
      <c r="E67" s="56"/>
      <c r="F67" s="56"/>
      <c r="G67" s="56"/>
      <c r="H67" s="56"/>
      <c r="I67" s="56"/>
      <c r="J67" s="76"/>
      <c r="K67" s="56"/>
      <c r="L67" s="56"/>
      <c r="M67" s="56"/>
      <c r="N67" s="75"/>
      <c r="O67" s="56"/>
    </row>
    <row r="68" spans="1:15" s="46" customFormat="1" ht="17.45" customHeight="1">
      <c r="A68" s="63"/>
      <c r="C68" s="63"/>
      <c r="D68" s="63"/>
      <c r="E68" s="63"/>
      <c r="F68" s="63"/>
      <c r="G68" s="63"/>
      <c r="H68" s="125"/>
      <c r="I68" s="145"/>
      <c r="J68" s="146" t="s">
        <v>121</v>
      </c>
      <c r="K68" s="147"/>
      <c r="L68" s="145"/>
      <c r="M68" s="146" t="s">
        <v>120</v>
      </c>
      <c r="N68" s="148"/>
      <c r="O68" s="63"/>
    </row>
    <row r="69" spans="1:15" ht="13.9" customHeight="1">
      <c r="A69" s="56"/>
      <c r="B69" s="63" t="s">
        <v>131</v>
      </c>
      <c r="C69" s="56"/>
      <c r="D69" s="56"/>
      <c r="E69" s="56"/>
      <c r="F69" s="56"/>
      <c r="G69" s="56"/>
      <c r="H69" s="139"/>
      <c r="I69" s="140" t="s">
        <v>5</v>
      </c>
      <c r="J69" s="143" t="s">
        <v>0</v>
      </c>
      <c r="K69" s="141" t="s">
        <v>1</v>
      </c>
      <c r="L69" s="140" t="s">
        <v>6</v>
      </c>
      <c r="M69" s="143" t="s">
        <v>2</v>
      </c>
      <c r="N69" s="141" t="s">
        <v>3</v>
      </c>
      <c r="O69" s="56"/>
    </row>
    <row r="70" spans="1:15" s="46" customFormat="1" ht="14.25" customHeight="1">
      <c r="A70" s="63"/>
      <c r="B70" s="133" t="s">
        <v>128</v>
      </c>
      <c r="C70" s="63"/>
      <c r="D70" s="63"/>
      <c r="E70" s="63"/>
      <c r="F70" s="63"/>
      <c r="G70" s="63"/>
      <c r="H70" s="139"/>
      <c r="I70" s="162" t="s">
        <v>126</v>
      </c>
      <c r="J70" s="163" t="s">
        <v>126</v>
      </c>
      <c r="K70" s="164" t="s">
        <v>127</v>
      </c>
      <c r="L70" s="162" t="s">
        <v>126</v>
      </c>
      <c r="M70" s="163" t="s">
        <v>126</v>
      </c>
      <c r="N70" s="164" t="s">
        <v>127</v>
      </c>
      <c r="O70" s="63"/>
    </row>
    <row r="71" spans="1:15" s="46" customFormat="1" ht="20.25" customHeight="1">
      <c r="A71" s="63"/>
      <c r="B71" s="63"/>
      <c r="C71" s="63"/>
      <c r="D71" s="63"/>
      <c r="E71" s="63"/>
      <c r="F71" s="63"/>
      <c r="G71" s="63"/>
      <c r="H71" s="160"/>
      <c r="I71" s="142">
        <v>0</v>
      </c>
      <c r="J71" s="144">
        <f>I71-I71*(K71/100)</f>
        <v>0</v>
      </c>
      <c r="K71" s="149">
        <v>0</v>
      </c>
      <c r="L71" s="142">
        <v>0</v>
      </c>
      <c r="M71" s="144">
        <f>L71-L71*(N71/100)</f>
        <v>0</v>
      </c>
      <c r="N71" s="149">
        <v>0</v>
      </c>
      <c r="O71" s="63"/>
    </row>
    <row r="72" spans="1:15" ht="9" customHeight="1">
      <c r="A72" s="78"/>
      <c r="B72" s="77"/>
      <c r="C72" s="77"/>
      <c r="D72" s="77"/>
      <c r="E72" s="77"/>
      <c r="F72" s="77"/>
      <c r="G72" s="77"/>
      <c r="H72" s="77"/>
      <c r="I72" s="77"/>
      <c r="J72" s="77"/>
      <c r="K72" s="77"/>
      <c r="L72" s="77"/>
      <c r="M72" s="77"/>
      <c r="N72" s="77"/>
      <c r="O72" s="77"/>
    </row>
    <row r="73" spans="1:15">
      <c r="A73" s="2"/>
      <c r="B73" s="2"/>
      <c r="C73" s="2"/>
      <c r="D73" s="2"/>
      <c r="E73" s="2"/>
      <c r="F73" s="2"/>
      <c r="G73" s="2"/>
      <c r="H73" s="2"/>
      <c r="I73" s="2"/>
      <c r="J73" s="2"/>
      <c r="K73" s="2"/>
      <c r="L73" s="2"/>
      <c r="M73" s="2"/>
      <c r="N73" s="2"/>
    </row>
    <row r="74" spans="1:15">
      <c r="A74" s="2"/>
      <c r="B74" s="2"/>
      <c r="C74" s="2"/>
      <c r="D74" s="2"/>
      <c r="E74" s="2"/>
      <c r="F74" s="2"/>
      <c r="G74" s="2"/>
      <c r="H74" s="2"/>
      <c r="I74" s="2"/>
      <c r="J74" s="2"/>
      <c r="K74" s="2"/>
      <c r="L74" s="2"/>
      <c r="M74" s="2"/>
      <c r="N74" s="2"/>
    </row>
    <row r="75" spans="1:15">
      <c r="A75" s="2"/>
      <c r="B75" s="2"/>
      <c r="C75" s="2"/>
      <c r="D75" s="2"/>
      <c r="E75" s="2"/>
      <c r="F75" s="2"/>
      <c r="G75" s="2"/>
      <c r="H75" s="2"/>
      <c r="I75" s="2"/>
      <c r="J75" s="2"/>
      <c r="K75" s="2"/>
      <c r="L75" s="2"/>
      <c r="M75" s="2"/>
      <c r="N75" s="2"/>
    </row>
    <row r="76" spans="1:15">
      <c r="H76" s="2"/>
      <c r="I76" s="2"/>
      <c r="J76" s="2"/>
      <c r="K76" s="2"/>
    </row>
    <row r="77" spans="1:15">
      <c r="H77" s="2"/>
      <c r="I77" s="2"/>
      <c r="J77" s="2"/>
      <c r="K77" s="2"/>
    </row>
    <row r="78" spans="1:15">
      <c r="H78" s="2"/>
      <c r="I78" s="2"/>
      <c r="J78" s="2"/>
      <c r="K78" s="2"/>
    </row>
    <row r="79" spans="1:15">
      <c r="H79" s="2"/>
      <c r="I79" s="2"/>
      <c r="J79" s="2"/>
      <c r="K79" s="2"/>
    </row>
    <row r="80" spans="1:15">
      <c r="H80" s="2"/>
      <c r="I80" s="2"/>
      <c r="J80" s="2"/>
      <c r="K80" s="2"/>
    </row>
    <row r="81" spans="8:11">
      <c r="H81" s="2"/>
      <c r="I81" s="2"/>
      <c r="J81" s="2"/>
      <c r="K81" s="2"/>
    </row>
    <row r="82" spans="8:11">
      <c r="H82" s="2"/>
      <c r="I82" s="2"/>
      <c r="J82" s="2"/>
      <c r="K82" s="2"/>
    </row>
    <row r="83" spans="8:11">
      <c r="H83" s="2"/>
      <c r="I83" s="2"/>
      <c r="J83" s="2"/>
      <c r="K83" s="2"/>
    </row>
    <row r="84" spans="8:11">
      <c r="H84" s="2"/>
      <c r="I84" s="2"/>
      <c r="J84" s="2"/>
      <c r="K84" s="2"/>
    </row>
    <row r="85" spans="8:11">
      <c r="H85" s="2"/>
      <c r="I85" s="2"/>
      <c r="J85" s="2"/>
      <c r="K85" s="2"/>
    </row>
    <row r="86" spans="8:11">
      <c r="H86" s="2"/>
      <c r="I86" s="2"/>
      <c r="J86" s="2"/>
      <c r="K86" s="2"/>
    </row>
    <row r="87" spans="8:11">
      <c r="H87" s="2"/>
      <c r="I87" s="2"/>
      <c r="J87" s="2"/>
      <c r="K87" s="2"/>
    </row>
    <row r="88" spans="8:11">
      <c r="H88" s="2"/>
      <c r="I88" s="2"/>
      <c r="J88" s="2"/>
      <c r="K88" s="2"/>
    </row>
    <row r="89" spans="8:11">
      <c r="H89" s="2"/>
      <c r="I89" s="2"/>
      <c r="J89" s="2"/>
      <c r="K89" s="2"/>
    </row>
    <row r="90" spans="8:11">
      <c r="H90" s="2"/>
      <c r="I90" s="2"/>
      <c r="J90" s="2"/>
      <c r="K90" s="2"/>
    </row>
    <row r="91" spans="8:11">
      <c r="H91" s="2"/>
      <c r="I91" s="2"/>
      <c r="J91" s="2"/>
      <c r="K91" s="2"/>
    </row>
    <row r="92" spans="8:11">
      <c r="H92" s="2"/>
      <c r="I92" s="2"/>
      <c r="J92" s="2"/>
      <c r="K92" s="2"/>
    </row>
    <row r="93" spans="8:11">
      <c r="H93" s="2"/>
      <c r="I93" s="2"/>
      <c r="J93" s="2"/>
      <c r="K93" s="2"/>
    </row>
    <row r="94" spans="8:11">
      <c r="H94" s="2"/>
      <c r="I94" s="2"/>
      <c r="J94" s="2"/>
      <c r="K94" s="2"/>
    </row>
    <row r="95" spans="8:11">
      <c r="H95" s="2"/>
      <c r="I95" s="2"/>
      <c r="J95" s="2"/>
      <c r="K95" s="2"/>
    </row>
    <row r="96" spans="8:11">
      <c r="H96" s="2"/>
      <c r="I96" s="2"/>
      <c r="J96" s="2"/>
      <c r="K96" s="2"/>
    </row>
    <row r="97" spans="8:11">
      <c r="H97" s="2"/>
      <c r="I97" s="2"/>
      <c r="J97" s="2"/>
      <c r="K97" s="2"/>
    </row>
    <row r="98" spans="8:11">
      <c r="H98" s="2"/>
      <c r="I98" s="2"/>
      <c r="J98" s="2"/>
      <c r="K98" s="2"/>
    </row>
    <row r="99" spans="8:11">
      <c r="H99" s="2"/>
      <c r="I99" s="2"/>
      <c r="J99" s="2"/>
      <c r="K99" s="2"/>
    </row>
    <row r="100" spans="8:11">
      <c r="H100" s="2"/>
      <c r="I100" s="2"/>
      <c r="J100" s="2"/>
      <c r="K100" s="2"/>
    </row>
    <row r="101" spans="8:11">
      <c r="H101" s="2"/>
      <c r="I101" s="2"/>
      <c r="J101" s="2"/>
      <c r="K101" s="2"/>
    </row>
    <row r="102" spans="8:11">
      <c r="H102" s="2"/>
      <c r="I102" s="2"/>
      <c r="J102" s="2"/>
      <c r="K102" s="2"/>
    </row>
    <row r="103" spans="8:11">
      <c r="H103" s="2"/>
      <c r="I103" s="2"/>
      <c r="J103" s="2"/>
      <c r="K103" s="2"/>
    </row>
    <row r="104" spans="8:11">
      <c r="H104" s="2"/>
      <c r="I104" s="2"/>
      <c r="J104" s="2"/>
      <c r="K104" s="2"/>
    </row>
    <row r="105" spans="8:11">
      <c r="H105" s="2"/>
      <c r="I105" s="2"/>
      <c r="J105" s="2"/>
      <c r="K105" s="2"/>
    </row>
    <row r="106" spans="8:11">
      <c r="H106" s="2"/>
      <c r="I106" s="2"/>
      <c r="J106" s="2"/>
      <c r="K106" s="2"/>
    </row>
    <row r="107" spans="8:11">
      <c r="H107" s="2"/>
      <c r="I107" s="2"/>
      <c r="J107" s="2"/>
      <c r="K107" s="2"/>
    </row>
    <row r="108" spans="8:11">
      <c r="H108" s="2"/>
      <c r="I108" s="2"/>
      <c r="J108" s="2"/>
      <c r="K108" s="2"/>
    </row>
    <row r="109" spans="8:11">
      <c r="H109" s="2"/>
      <c r="I109" s="2"/>
      <c r="J109" s="2"/>
      <c r="K109" s="2"/>
    </row>
    <row r="110" spans="8:11">
      <c r="H110" s="2"/>
      <c r="I110" s="2"/>
      <c r="J110" s="2"/>
      <c r="K110" s="2"/>
    </row>
    <row r="111" spans="8:11">
      <c r="H111" s="2"/>
      <c r="I111" s="2"/>
      <c r="J111" s="2"/>
      <c r="K111" s="2"/>
    </row>
    <row r="112" spans="8:11">
      <c r="H112" s="2"/>
      <c r="I112" s="2"/>
      <c r="J112" s="2"/>
      <c r="K112" s="2"/>
    </row>
    <row r="113" spans="8:11">
      <c r="H113" s="2"/>
      <c r="I113" s="2"/>
      <c r="J113" s="2"/>
      <c r="K113" s="2"/>
    </row>
    <row r="114" spans="8:11">
      <c r="H114" s="2"/>
      <c r="I114" s="2"/>
      <c r="J114" s="2"/>
      <c r="K114" s="2"/>
    </row>
    <row r="115" spans="8:11">
      <c r="H115" s="2"/>
      <c r="I115" s="2"/>
      <c r="J115" s="2"/>
      <c r="K115" s="2"/>
    </row>
    <row r="116" spans="8:11">
      <c r="H116" s="2"/>
      <c r="I116" s="2"/>
      <c r="J116" s="2"/>
      <c r="K116" s="2"/>
    </row>
    <row r="117" spans="8:11">
      <c r="H117" s="2"/>
      <c r="I117" s="2"/>
      <c r="J117" s="2"/>
      <c r="K117" s="2"/>
    </row>
    <row r="118" spans="8:11">
      <c r="H118" s="2"/>
      <c r="I118" s="2"/>
      <c r="J118" s="2"/>
      <c r="K118" s="2"/>
    </row>
    <row r="119" spans="8:11">
      <c r="H119" s="2"/>
      <c r="I119" s="2"/>
      <c r="J119" s="2"/>
      <c r="K119" s="2"/>
    </row>
    <row r="120" spans="8:11">
      <c r="H120" s="2"/>
      <c r="I120" s="2"/>
      <c r="J120" s="2"/>
      <c r="K120" s="2"/>
    </row>
    <row r="121" spans="8:11">
      <c r="H121" s="2"/>
      <c r="I121" s="2"/>
      <c r="J121" s="2"/>
      <c r="K121" s="2"/>
    </row>
    <row r="122" spans="8:11">
      <c r="H122" s="2"/>
      <c r="I122" s="2"/>
      <c r="J122" s="2"/>
      <c r="K122" s="2"/>
    </row>
    <row r="123" spans="8:11">
      <c r="H123" s="2"/>
      <c r="I123" s="2"/>
      <c r="J123" s="2"/>
      <c r="K123" s="2"/>
    </row>
    <row r="124" spans="8:11">
      <c r="H124" s="2"/>
      <c r="I124" s="2"/>
      <c r="J124" s="2"/>
      <c r="K124" s="2"/>
    </row>
    <row r="125" spans="8:11">
      <c r="H125" s="2"/>
      <c r="I125" s="2"/>
      <c r="J125" s="2"/>
      <c r="K125" s="2"/>
    </row>
    <row r="126" spans="8:11">
      <c r="H126" s="2"/>
      <c r="I126" s="2"/>
      <c r="J126" s="2"/>
      <c r="K126" s="2"/>
    </row>
    <row r="127" spans="8:11">
      <c r="H127" s="2"/>
      <c r="I127" s="2"/>
      <c r="J127" s="2"/>
      <c r="K127" s="2"/>
    </row>
    <row r="128" spans="8:11">
      <c r="H128" s="2"/>
      <c r="I128" s="2"/>
      <c r="J128" s="2"/>
      <c r="K128" s="2"/>
    </row>
    <row r="129" spans="8:11">
      <c r="H129" s="2"/>
      <c r="I129" s="2"/>
      <c r="J129" s="2"/>
      <c r="K129" s="2"/>
    </row>
    <row r="130" spans="8:11">
      <c r="H130" s="2"/>
      <c r="I130" s="2"/>
      <c r="J130" s="2"/>
      <c r="K130" s="2"/>
    </row>
    <row r="131" spans="8:11">
      <c r="H131" s="2"/>
      <c r="I131" s="2"/>
      <c r="J131" s="2"/>
      <c r="K131" s="2"/>
    </row>
    <row r="132" spans="8:11">
      <c r="H132" s="2"/>
      <c r="I132" s="2"/>
      <c r="J132" s="2"/>
      <c r="K132" s="2"/>
    </row>
    <row r="133" spans="8:11">
      <c r="H133" s="2"/>
      <c r="I133" s="2"/>
      <c r="J133" s="2"/>
      <c r="K133" s="2"/>
    </row>
    <row r="134" spans="8:11">
      <c r="H134" s="2"/>
      <c r="I134" s="2"/>
      <c r="J134" s="2"/>
      <c r="K134" s="2"/>
    </row>
    <row r="135" spans="8:11">
      <c r="H135" s="2"/>
      <c r="I135" s="2"/>
      <c r="J135" s="2"/>
      <c r="K135" s="2"/>
    </row>
    <row r="136" spans="8:11">
      <c r="H136" s="2"/>
      <c r="I136" s="2"/>
      <c r="J136" s="2"/>
      <c r="K136" s="2"/>
    </row>
    <row r="137" spans="8:11">
      <c r="H137" s="2"/>
      <c r="I137" s="2"/>
      <c r="J137" s="2"/>
      <c r="K137" s="2"/>
    </row>
    <row r="138" spans="8:11">
      <c r="H138" s="2"/>
      <c r="I138" s="2"/>
      <c r="J138" s="2"/>
      <c r="K138" s="2"/>
    </row>
    <row r="139" spans="8:11">
      <c r="H139" s="2"/>
      <c r="I139" s="2"/>
      <c r="J139" s="2"/>
      <c r="K139" s="2"/>
    </row>
    <row r="140" spans="8:11">
      <c r="H140" s="2"/>
      <c r="I140" s="2"/>
      <c r="J140" s="2"/>
      <c r="K140" s="2"/>
    </row>
    <row r="141" spans="8:11">
      <c r="H141" s="2"/>
      <c r="I141" s="2"/>
      <c r="J141" s="2"/>
      <c r="K141" s="2"/>
    </row>
    <row r="142" spans="8:11">
      <c r="H142" s="2"/>
      <c r="I142" s="2"/>
      <c r="J142" s="2"/>
      <c r="K142" s="2"/>
    </row>
    <row r="143" spans="8:11">
      <c r="H143" s="2"/>
      <c r="I143" s="2"/>
      <c r="J143" s="2"/>
      <c r="K143" s="2"/>
    </row>
    <row r="144" spans="8:11">
      <c r="H144" s="2"/>
      <c r="I144" s="2"/>
      <c r="J144" s="2"/>
      <c r="K144" s="2"/>
    </row>
    <row r="145" spans="8:11">
      <c r="H145" s="2"/>
      <c r="I145" s="2"/>
      <c r="J145" s="2"/>
      <c r="K145" s="2"/>
    </row>
    <row r="146" spans="8:11">
      <c r="H146" s="2"/>
      <c r="I146" s="2"/>
      <c r="J146" s="2"/>
      <c r="K146" s="2"/>
    </row>
    <row r="147" spans="8:11">
      <c r="H147" s="2"/>
      <c r="I147" s="2"/>
      <c r="J147" s="2"/>
      <c r="K147" s="2"/>
    </row>
    <row r="148" spans="8:11">
      <c r="H148" s="2"/>
      <c r="I148" s="2"/>
      <c r="J148" s="2"/>
      <c r="K148" s="2"/>
    </row>
    <row r="149" spans="8:11">
      <c r="H149" s="2"/>
      <c r="I149" s="2"/>
      <c r="J149" s="2"/>
      <c r="K149" s="2"/>
    </row>
    <row r="150" spans="8:11">
      <c r="H150" s="2"/>
      <c r="I150" s="2"/>
      <c r="J150" s="2"/>
      <c r="K150" s="2"/>
    </row>
    <row r="151" spans="8:11">
      <c r="H151" s="2"/>
      <c r="I151" s="2"/>
      <c r="J151" s="2"/>
      <c r="K151" s="2"/>
    </row>
    <row r="152" spans="8:11">
      <c r="H152" s="2"/>
      <c r="I152" s="2"/>
      <c r="J152" s="2"/>
      <c r="K152" s="2"/>
    </row>
    <row r="153" spans="8:11">
      <c r="H153" s="2"/>
      <c r="I153" s="2"/>
      <c r="J153" s="2"/>
      <c r="K153" s="2"/>
    </row>
    <row r="154" spans="8:11">
      <c r="H154" s="2"/>
      <c r="I154" s="2"/>
      <c r="J154" s="2"/>
      <c r="K154" s="2"/>
    </row>
    <row r="155" spans="8:11">
      <c r="H155" s="2"/>
      <c r="I155" s="2"/>
      <c r="J155" s="2"/>
      <c r="K155" s="2"/>
    </row>
    <row r="156" spans="8:11">
      <c r="H156" s="2"/>
      <c r="I156" s="2"/>
      <c r="J156" s="2"/>
      <c r="K156" s="2"/>
    </row>
    <row r="157" spans="8:11">
      <c r="H157" s="2"/>
      <c r="I157" s="2"/>
      <c r="J157" s="2"/>
      <c r="K157" s="2"/>
    </row>
    <row r="158" spans="8:11">
      <c r="H158" s="2"/>
      <c r="I158" s="2"/>
      <c r="J158" s="2"/>
      <c r="K158" s="2"/>
    </row>
    <row r="159" spans="8:11">
      <c r="H159" s="2"/>
      <c r="I159" s="2"/>
      <c r="J159" s="2"/>
      <c r="K159" s="2"/>
    </row>
    <row r="160" spans="8:11">
      <c r="H160" s="2"/>
      <c r="I160" s="2"/>
      <c r="J160" s="2"/>
      <c r="K160" s="2"/>
    </row>
    <row r="161" spans="8:11">
      <c r="H161" s="2"/>
      <c r="I161" s="2"/>
      <c r="J161" s="2"/>
      <c r="K161" s="2"/>
    </row>
    <row r="162" spans="8:11">
      <c r="H162" s="2"/>
      <c r="I162" s="2"/>
      <c r="J162" s="2"/>
      <c r="K162" s="2"/>
    </row>
    <row r="163" spans="8:11">
      <c r="H163" s="2"/>
      <c r="I163" s="2"/>
      <c r="J163" s="2"/>
      <c r="K163" s="2"/>
    </row>
    <row r="164" spans="8:11">
      <c r="H164" s="2"/>
      <c r="I164" s="2"/>
      <c r="J164" s="2"/>
      <c r="K164" s="2"/>
    </row>
    <row r="165" spans="8:11">
      <c r="H165" s="2"/>
      <c r="I165" s="2"/>
      <c r="J165" s="2"/>
      <c r="K165" s="2"/>
    </row>
    <row r="166" spans="8:11">
      <c r="H166" s="2"/>
      <c r="I166" s="2"/>
      <c r="J166" s="2"/>
      <c r="K166" s="2"/>
    </row>
    <row r="167" spans="8:11">
      <c r="H167" s="2"/>
      <c r="I167" s="2"/>
      <c r="J167" s="2"/>
      <c r="K167" s="2"/>
    </row>
    <row r="168" spans="8:11">
      <c r="H168" s="2"/>
      <c r="I168" s="2"/>
      <c r="J168" s="2"/>
      <c r="K168" s="2"/>
    </row>
    <row r="169" spans="8:11">
      <c r="H169" s="2"/>
      <c r="I169" s="2"/>
      <c r="J169" s="2"/>
      <c r="K169" s="2"/>
    </row>
    <row r="170" spans="8:11">
      <c r="H170" s="2"/>
      <c r="I170" s="2"/>
      <c r="J170" s="2"/>
      <c r="K170" s="2"/>
    </row>
    <row r="171" spans="8:11">
      <c r="H171" s="2"/>
      <c r="I171" s="2"/>
      <c r="J171" s="2"/>
      <c r="K171" s="2"/>
    </row>
    <row r="172" spans="8:11">
      <c r="H172" s="2"/>
      <c r="I172" s="2"/>
      <c r="J172" s="2"/>
      <c r="K172" s="2"/>
    </row>
    <row r="173" spans="8:11">
      <c r="H173" s="2"/>
      <c r="I173" s="2"/>
      <c r="J173" s="2"/>
      <c r="K173" s="2"/>
    </row>
    <row r="174" spans="8:11">
      <c r="H174" s="2"/>
      <c r="I174" s="2"/>
      <c r="J174" s="2"/>
      <c r="K174" s="2"/>
    </row>
    <row r="175" spans="8:11">
      <c r="H175" s="2"/>
      <c r="I175" s="2"/>
      <c r="J175" s="2"/>
      <c r="K175" s="2"/>
    </row>
    <row r="176" spans="8:11">
      <c r="H176" s="2"/>
      <c r="I176" s="2"/>
      <c r="J176" s="2"/>
      <c r="K176" s="2"/>
    </row>
    <row r="177" spans="8:11">
      <c r="H177" s="2"/>
      <c r="I177" s="2"/>
      <c r="J177" s="2"/>
      <c r="K177" s="2"/>
    </row>
    <row r="178" spans="8:11">
      <c r="H178" s="2"/>
      <c r="I178" s="2"/>
      <c r="J178" s="2"/>
      <c r="K178" s="2"/>
    </row>
    <row r="179" spans="8:11">
      <c r="H179" s="2"/>
      <c r="I179" s="2"/>
      <c r="J179" s="2"/>
      <c r="K179" s="2"/>
    </row>
    <row r="180" spans="8:11">
      <c r="H180" s="2"/>
      <c r="I180" s="2"/>
      <c r="J180" s="2"/>
      <c r="K180" s="2"/>
    </row>
    <row r="181" spans="8:11">
      <c r="H181" s="2"/>
      <c r="I181" s="2"/>
      <c r="J181" s="2"/>
      <c r="K181" s="2"/>
    </row>
    <row r="182" spans="8:11">
      <c r="H182" s="2"/>
      <c r="I182" s="2"/>
      <c r="J182" s="2"/>
      <c r="K182" s="2"/>
    </row>
    <row r="183" spans="8:11">
      <c r="H183" s="2"/>
      <c r="I183" s="2"/>
      <c r="J183" s="2"/>
      <c r="K183" s="2"/>
    </row>
    <row r="184" spans="8:11">
      <c r="H184" s="2"/>
      <c r="I184" s="2"/>
      <c r="J184" s="2"/>
      <c r="K184" s="2"/>
    </row>
    <row r="185" spans="8:11">
      <c r="H185" s="2"/>
      <c r="I185" s="2"/>
      <c r="J185" s="2"/>
      <c r="K185" s="2"/>
    </row>
    <row r="186" spans="8:11">
      <c r="H186" s="2"/>
      <c r="I186" s="2"/>
      <c r="J186" s="2"/>
      <c r="K186" s="2"/>
    </row>
    <row r="187" spans="8:11">
      <c r="H187" s="2"/>
      <c r="I187" s="2"/>
      <c r="J187" s="2"/>
      <c r="K187" s="2"/>
    </row>
    <row r="188" spans="8:11">
      <c r="H188" s="2"/>
      <c r="I188" s="2"/>
      <c r="J188" s="2"/>
      <c r="K188" s="2"/>
    </row>
    <row r="189" spans="8:11">
      <c r="H189" s="2"/>
      <c r="I189" s="2"/>
      <c r="J189" s="2"/>
      <c r="K189" s="2"/>
    </row>
    <row r="190" spans="8:11">
      <c r="H190" s="2"/>
      <c r="I190" s="2"/>
      <c r="J190" s="2"/>
      <c r="K190" s="2"/>
    </row>
    <row r="191" spans="8:11">
      <c r="H191" s="2"/>
      <c r="I191" s="2"/>
      <c r="J191" s="2"/>
      <c r="K191" s="2"/>
    </row>
    <row r="192" spans="8:11">
      <c r="H192" s="2"/>
      <c r="I192" s="2"/>
      <c r="J192" s="2"/>
      <c r="K192" s="2"/>
    </row>
    <row r="193" spans="8:11">
      <c r="H193" s="2"/>
      <c r="I193" s="2"/>
      <c r="J193" s="2"/>
      <c r="K193" s="2"/>
    </row>
    <row r="194" spans="8:11">
      <c r="H194" s="2"/>
      <c r="I194" s="2"/>
      <c r="J194" s="2"/>
      <c r="K194" s="2"/>
    </row>
    <row r="195" spans="8:11">
      <c r="H195" s="2"/>
      <c r="I195" s="2"/>
      <c r="J195" s="2"/>
      <c r="K195" s="2"/>
    </row>
    <row r="196" spans="8:11">
      <c r="H196" s="2"/>
      <c r="I196" s="2"/>
      <c r="J196" s="2"/>
      <c r="K196" s="2"/>
    </row>
    <row r="197" spans="8:11">
      <c r="H197" s="2"/>
      <c r="I197" s="2"/>
      <c r="J197" s="2"/>
      <c r="K197" s="2"/>
    </row>
    <row r="198" spans="8:11">
      <c r="H198" s="2"/>
      <c r="I198" s="2"/>
      <c r="J198" s="2"/>
      <c r="K198" s="2"/>
    </row>
    <row r="199" spans="8:11">
      <c r="H199" s="2"/>
      <c r="I199" s="2"/>
      <c r="J199" s="2"/>
      <c r="K199" s="2"/>
    </row>
    <row r="200" spans="8:11">
      <c r="H200" s="2"/>
      <c r="I200" s="2"/>
      <c r="J200" s="2"/>
      <c r="K200" s="2"/>
    </row>
    <row r="201" spans="8:11">
      <c r="H201" s="2"/>
      <c r="I201" s="2"/>
      <c r="J201" s="2"/>
      <c r="K201" s="2"/>
    </row>
    <row r="202" spans="8:11">
      <c r="H202" s="2"/>
      <c r="I202" s="2"/>
      <c r="J202" s="2"/>
      <c r="K202" s="2"/>
    </row>
    <row r="203" spans="8:11">
      <c r="H203" s="2"/>
      <c r="I203" s="2"/>
      <c r="J203" s="2"/>
      <c r="K203" s="2"/>
    </row>
    <row r="204" spans="8:11">
      <c r="H204" s="2"/>
      <c r="I204" s="2"/>
      <c r="J204" s="2"/>
      <c r="K204" s="2"/>
    </row>
    <row r="205" spans="8:11">
      <c r="H205" s="2"/>
      <c r="I205" s="2"/>
      <c r="J205" s="2"/>
      <c r="K205" s="2"/>
    </row>
    <row r="206" spans="8:11">
      <c r="H206" s="2"/>
      <c r="I206" s="2"/>
      <c r="J206" s="2"/>
      <c r="K206" s="2"/>
    </row>
    <row r="207" spans="8:11">
      <c r="H207" s="2"/>
      <c r="I207" s="2"/>
      <c r="J207" s="2"/>
      <c r="K207" s="2"/>
    </row>
    <row r="208" spans="8:11">
      <c r="H208" s="2"/>
      <c r="I208" s="2"/>
      <c r="J208" s="2"/>
      <c r="K208" s="2"/>
    </row>
    <row r="209" spans="8:11">
      <c r="H209" s="2"/>
      <c r="I209" s="2"/>
      <c r="J209" s="2"/>
      <c r="K209" s="2"/>
    </row>
    <row r="210" spans="8:11">
      <c r="H210" s="2"/>
      <c r="I210" s="2"/>
      <c r="J210" s="2"/>
      <c r="K210" s="2"/>
    </row>
    <row r="211" spans="8:11">
      <c r="H211" s="2"/>
      <c r="I211" s="2"/>
      <c r="J211" s="2"/>
      <c r="K211" s="2"/>
    </row>
    <row r="212" spans="8:11">
      <c r="H212" s="2"/>
      <c r="I212" s="2"/>
      <c r="J212" s="2"/>
      <c r="K212" s="2"/>
    </row>
    <row r="213" spans="8:11">
      <c r="H213" s="2"/>
      <c r="I213" s="2"/>
      <c r="J213" s="2"/>
      <c r="K213" s="2"/>
    </row>
    <row r="214" spans="8:11">
      <c r="H214" s="2"/>
      <c r="I214" s="2"/>
      <c r="J214" s="2"/>
      <c r="K214" s="2"/>
    </row>
    <row r="215" spans="8:11">
      <c r="H215" s="2"/>
      <c r="I215" s="2"/>
      <c r="J215" s="2"/>
      <c r="K215" s="2"/>
    </row>
    <row r="216" spans="8:11">
      <c r="H216" s="2"/>
      <c r="I216" s="2"/>
      <c r="J216" s="2"/>
      <c r="K216" s="2"/>
    </row>
    <row r="217" spans="8:11">
      <c r="H217" s="2"/>
      <c r="I217" s="2"/>
      <c r="J217" s="2"/>
      <c r="K217" s="2"/>
    </row>
    <row r="218" spans="8:11">
      <c r="H218" s="2"/>
      <c r="I218" s="2"/>
      <c r="J218" s="2"/>
      <c r="K218" s="2"/>
    </row>
    <row r="219" spans="8:11">
      <c r="H219" s="2"/>
      <c r="I219" s="2"/>
      <c r="J219" s="2"/>
      <c r="K219" s="2"/>
    </row>
    <row r="220" spans="8:11">
      <c r="H220" s="2"/>
      <c r="I220" s="2"/>
      <c r="J220" s="2"/>
      <c r="K220" s="2"/>
    </row>
    <row r="221" spans="8:11">
      <c r="H221" s="2"/>
      <c r="I221" s="2"/>
      <c r="J221" s="2"/>
      <c r="K221" s="2"/>
    </row>
    <row r="222" spans="8:11">
      <c r="H222" s="2"/>
      <c r="I222" s="2"/>
      <c r="J222" s="2"/>
      <c r="K222" s="2"/>
    </row>
    <row r="223" spans="8:11">
      <c r="H223" s="2"/>
      <c r="I223" s="2"/>
      <c r="J223" s="2"/>
      <c r="K223" s="2"/>
    </row>
    <row r="224" spans="8:11">
      <c r="H224" s="2"/>
      <c r="I224" s="2"/>
      <c r="J224" s="2"/>
      <c r="K224" s="2"/>
    </row>
    <row r="225" spans="8:11">
      <c r="H225" s="2"/>
      <c r="I225" s="2"/>
      <c r="J225" s="2"/>
      <c r="K225" s="2"/>
    </row>
    <row r="226" spans="8:11">
      <c r="H226" s="2"/>
      <c r="I226" s="2"/>
      <c r="J226" s="2"/>
      <c r="K226" s="2"/>
    </row>
    <row r="227" spans="8:11">
      <c r="H227" s="2"/>
      <c r="I227" s="2"/>
      <c r="J227" s="2"/>
      <c r="K227" s="2"/>
    </row>
    <row r="228" spans="8:11">
      <c r="H228" s="2"/>
      <c r="I228" s="2"/>
      <c r="J228" s="2"/>
      <c r="K228" s="2"/>
    </row>
    <row r="229" spans="8:11">
      <c r="H229" s="2"/>
      <c r="I229" s="2"/>
      <c r="J229" s="2"/>
      <c r="K229" s="2"/>
    </row>
    <row r="230" spans="8:11">
      <c r="K230" s="2"/>
    </row>
    <row r="231" spans="8:11">
      <c r="K231" s="2"/>
    </row>
    <row r="232" spans="8:11">
      <c r="K232" s="2"/>
    </row>
    <row r="233" spans="8:11">
      <c r="K233" s="2"/>
    </row>
    <row r="234" spans="8:11">
      <c r="K234" s="2"/>
    </row>
    <row r="235" spans="8:11">
      <c r="K235" s="2"/>
    </row>
    <row r="236" spans="8:11">
      <c r="K236" s="2"/>
    </row>
    <row r="237" spans="8:11">
      <c r="K237" s="2"/>
    </row>
    <row r="238" spans="8:11">
      <c r="K238" s="2"/>
    </row>
    <row r="239" spans="8:11">
      <c r="K239" s="2"/>
    </row>
    <row r="240" spans="8:11">
      <c r="K240" s="2"/>
    </row>
    <row r="241" spans="11:11">
      <c r="K241" s="2"/>
    </row>
    <row r="242" spans="11:11">
      <c r="K242" s="2"/>
    </row>
    <row r="243" spans="11:11">
      <c r="K243" s="2"/>
    </row>
    <row r="244" spans="11:11">
      <c r="K244" s="2"/>
    </row>
    <row r="245" spans="11:11">
      <c r="K245" s="2"/>
    </row>
    <row r="246" spans="11:11">
      <c r="K246" s="2"/>
    </row>
    <row r="247" spans="11:11">
      <c r="K247" s="2"/>
    </row>
    <row r="248" spans="11:11">
      <c r="K248" s="2"/>
    </row>
    <row r="249" spans="11:11">
      <c r="K249" s="2"/>
    </row>
    <row r="250" spans="11:11">
      <c r="K250" s="2"/>
    </row>
    <row r="251" spans="11:11">
      <c r="K251" s="2"/>
    </row>
    <row r="252" spans="11:11">
      <c r="K252" s="2"/>
    </row>
    <row r="253" spans="11:11">
      <c r="K253" s="2"/>
    </row>
    <row r="254" spans="11:11">
      <c r="K254" s="2"/>
    </row>
    <row r="255" spans="11:11">
      <c r="K255" s="2"/>
    </row>
    <row r="256" spans="11:11">
      <c r="K256" s="2"/>
    </row>
    <row r="257" spans="8:11">
      <c r="K257" s="2"/>
    </row>
    <row r="258" spans="8:11">
      <c r="K258" s="2"/>
    </row>
    <row r="259" spans="8:11">
      <c r="K259" s="2"/>
    </row>
    <row r="260" spans="8:11">
      <c r="K260" s="2"/>
    </row>
    <row r="261" spans="8:11">
      <c r="H261" s="2"/>
      <c r="I261" s="2"/>
      <c r="J261" s="2"/>
      <c r="K261" s="2"/>
    </row>
    <row r="262" spans="8:11">
      <c r="H262" s="2"/>
      <c r="I262" s="2"/>
      <c r="J262" s="2"/>
      <c r="K262" s="2"/>
    </row>
    <row r="263" spans="8:11">
      <c r="H263" s="2"/>
      <c r="I263" s="2"/>
      <c r="J263" s="2"/>
      <c r="K263" s="2"/>
    </row>
    <row r="264" spans="8:11">
      <c r="H264" s="2"/>
      <c r="I264" s="2"/>
      <c r="J264" s="2"/>
      <c r="K264" s="2"/>
    </row>
    <row r="265" spans="8:11">
      <c r="H265" s="2"/>
      <c r="I265" s="2"/>
      <c r="J265" s="2"/>
      <c r="K265" s="2"/>
    </row>
    <row r="266" spans="8:11">
      <c r="H266" s="2"/>
      <c r="I266" s="2"/>
      <c r="J266" s="2"/>
      <c r="K266" s="2"/>
    </row>
    <row r="267" spans="8:11">
      <c r="H267" s="2"/>
      <c r="I267" s="2"/>
      <c r="J267" s="2"/>
      <c r="K267" s="2"/>
    </row>
    <row r="268" spans="8:11">
      <c r="H268" s="2"/>
      <c r="I268" s="2"/>
      <c r="J268" s="2"/>
      <c r="K268" s="2"/>
    </row>
    <row r="269" spans="8:11">
      <c r="H269" s="2"/>
      <c r="I269" s="2"/>
      <c r="J269" s="2"/>
      <c r="K269" s="2"/>
    </row>
    <row r="270" spans="8:11">
      <c r="H270" s="2"/>
      <c r="I270" s="2"/>
      <c r="J270" s="2"/>
      <c r="K270" s="2"/>
    </row>
    <row r="271" spans="8:11">
      <c r="H271" s="2"/>
      <c r="I271" s="2"/>
      <c r="J271" s="2"/>
      <c r="K271" s="2"/>
    </row>
    <row r="272" spans="8:11">
      <c r="H272" s="2"/>
      <c r="I272" s="2"/>
      <c r="J272" s="2"/>
      <c r="K272" s="2"/>
    </row>
    <row r="273" spans="8:11">
      <c r="H273" s="2"/>
      <c r="I273" s="2"/>
      <c r="J273" s="2"/>
      <c r="K273" s="2"/>
    </row>
    <row r="274" spans="8:11">
      <c r="H274" s="2"/>
      <c r="I274" s="2"/>
      <c r="J274" s="2"/>
      <c r="K274" s="2"/>
    </row>
    <row r="275" spans="8:11">
      <c r="H275" s="2"/>
      <c r="I275" s="2"/>
      <c r="J275" s="2"/>
      <c r="K275" s="2"/>
    </row>
    <row r="276" spans="8:11">
      <c r="H276" s="2"/>
      <c r="I276" s="2"/>
      <c r="J276" s="2"/>
      <c r="K276" s="2"/>
    </row>
    <row r="277" spans="8:11">
      <c r="H277" s="2"/>
      <c r="I277" s="2"/>
      <c r="J277" s="2"/>
      <c r="K277" s="2"/>
    </row>
    <row r="278" spans="8:11">
      <c r="H278" s="2"/>
      <c r="I278" s="2"/>
      <c r="J278" s="2"/>
      <c r="K278" s="2"/>
    </row>
    <row r="279" spans="8:11">
      <c r="H279" s="2"/>
      <c r="I279" s="2"/>
      <c r="J279" s="2"/>
      <c r="K279" s="2"/>
    </row>
    <row r="280" spans="8:11">
      <c r="H280" s="2"/>
      <c r="I280" s="2"/>
      <c r="J280" s="2"/>
      <c r="K280" s="2"/>
    </row>
    <row r="281" spans="8:11">
      <c r="H281" s="2"/>
      <c r="I281" s="2"/>
      <c r="J281" s="2"/>
      <c r="K281" s="2"/>
    </row>
    <row r="282" spans="8:11">
      <c r="H282" s="2"/>
      <c r="I282" s="2"/>
      <c r="J282" s="2"/>
      <c r="K282" s="2"/>
    </row>
    <row r="283" spans="8:11">
      <c r="H283" s="2"/>
      <c r="I283" s="2"/>
      <c r="J283" s="2"/>
      <c r="K283" s="2"/>
    </row>
    <row r="284" spans="8:11">
      <c r="H284" s="2"/>
      <c r="I284" s="2"/>
      <c r="J284" s="2"/>
      <c r="K284" s="2"/>
    </row>
    <row r="285" spans="8:11">
      <c r="H285" s="2"/>
      <c r="I285" s="2"/>
      <c r="J285" s="2"/>
      <c r="K285" s="2"/>
    </row>
    <row r="286" spans="8:11">
      <c r="H286" s="2"/>
      <c r="I286" s="2"/>
      <c r="J286" s="2"/>
      <c r="K286" s="2"/>
    </row>
    <row r="287" spans="8:11">
      <c r="H287" s="2"/>
      <c r="I287" s="2"/>
      <c r="J287" s="2"/>
      <c r="K287" s="2"/>
    </row>
    <row r="288" spans="8:11">
      <c r="H288" s="2"/>
      <c r="I288" s="2"/>
      <c r="J288" s="2"/>
      <c r="K288" s="2"/>
    </row>
    <row r="289" spans="8:11">
      <c r="H289" s="2"/>
      <c r="I289" s="2"/>
      <c r="J289" s="2"/>
      <c r="K289" s="2"/>
    </row>
    <row r="290" spans="8:11">
      <c r="H290" s="2"/>
      <c r="I290" s="2"/>
      <c r="J290" s="2"/>
      <c r="K290" s="2"/>
    </row>
    <row r="291" spans="8:11">
      <c r="H291" s="2"/>
      <c r="I291" s="2"/>
      <c r="J291" s="2"/>
      <c r="K291" s="2"/>
    </row>
    <row r="292" spans="8:11">
      <c r="H292" s="2"/>
      <c r="I292" s="2"/>
      <c r="J292" s="2"/>
      <c r="K292" s="2"/>
    </row>
    <row r="293" spans="8:11">
      <c r="H293" s="2"/>
      <c r="I293" s="2"/>
      <c r="J293" s="2"/>
      <c r="K293" s="2"/>
    </row>
    <row r="294" spans="8:11">
      <c r="H294" s="2"/>
      <c r="I294" s="2"/>
      <c r="J294" s="2"/>
      <c r="K294" s="2"/>
    </row>
    <row r="295" spans="8:11">
      <c r="H295" s="2"/>
      <c r="I295" s="2"/>
      <c r="J295" s="2"/>
      <c r="K295" s="2"/>
    </row>
    <row r="296" spans="8:11">
      <c r="H296" s="2"/>
      <c r="I296" s="2"/>
      <c r="J296" s="2"/>
      <c r="K296" s="2"/>
    </row>
    <row r="297" spans="8:11">
      <c r="H297" s="2"/>
      <c r="I297" s="2"/>
      <c r="J297" s="2"/>
      <c r="K297" s="2"/>
    </row>
    <row r="298" spans="8:11">
      <c r="H298" s="2"/>
      <c r="I298" s="2"/>
      <c r="J298" s="2"/>
      <c r="K298" s="2"/>
    </row>
    <row r="299" spans="8:11">
      <c r="H299" s="2"/>
      <c r="I299" s="2"/>
      <c r="J299" s="2"/>
      <c r="K299" s="2"/>
    </row>
    <row r="300" spans="8:11">
      <c r="H300" s="2"/>
      <c r="I300" s="2"/>
      <c r="J300" s="2"/>
      <c r="K300" s="2"/>
    </row>
    <row r="301" spans="8:11">
      <c r="H301" s="2"/>
      <c r="I301" s="2"/>
      <c r="J301" s="2"/>
      <c r="K301" s="2"/>
    </row>
    <row r="302" spans="8:11">
      <c r="H302" s="2"/>
      <c r="I302" s="2"/>
      <c r="J302" s="2"/>
      <c r="K302" s="2"/>
    </row>
    <row r="303" spans="8:11">
      <c r="H303" s="2"/>
      <c r="I303" s="2"/>
      <c r="J303" s="2"/>
      <c r="K303" s="2"/>
    </row>
    <row r="304" spans="8:11">
      <c r="H304" s="2"/>
      <c r="I304" s="2"/>
      <c r="J304" s="2"/>
      <c r="K304" s="2"/>
    </row>
    <row r="305" spans="8:11">
      <c r="H305" s="2"/>
      <c r="I305" s="2"/>
      <c r="J305" s="2"/>
      <c r="K305" s="2"/>
    </row>
    <row r="306" spans="8:11">
      <c r="H306" s="2"/>
      <c r="I306" s="2"/>
      <c r="J306" s="2"/>
      <c r="K306" s="2"/>
    </row>
    <row r="307" spans="8:11">
      <c r="H307" s="2"/>
      <c r="I307" s="2"/>
      <c r="J307" s="2"/>
      <c r="K307" s="2"/>
    </row>
    <row r="308" spans="8:11">
      <c r="H308" s="2"/>
      <c r="I308" s="2"/>
      <c r="J308" s="2"/>
      <c r="K308" s="2"/>
    </row>
    <row r="309" spans="8:11">
      <c r="H309" s="2"/>
      <c r="I309" s="2"/>
      <c r="J309" s="2"/>
      <c r="K309" s="2"/>
    </row>
    <row r="310" spans="8:11">
      <c r="H310" s="2"/>
      <c r="I310" s="2"/>
      <c r="J310" s="2"/>
      <c r="K310" s="2"/>
    </row>
    <row r="311" spans="8:11">
      <c r="H311" s="2"/>
      <c r="I311" s="2"/>
      <c r="J311" s="2"/>
      <c r="K311" s="2"/>
    </row>
    <row r="312" spans="8:11">
      <c r="H312" s="2"/>
      <c r="I312" s="2"/>
      <c r="J312" s="2"/>
      <c r="K312" s="2"/>
    </row>
    <row r="313" spans="8:11">
      <c r="H313" s="2"/>
      <c r="I313" s="2"/>
      <c r="J313" s="2"/>
      <c r="K313" s="2"/>
    </row>
    <row r="314" spans="8:11">
      <c r="H314" s="2"/>
      <c r="I314" s="2"/>
      <c r="J314" s="2"/>
      <c r="K314" s="2"/>
    </row>
    <row r="315" spans="8:11">
      <c r="H315" s="2"/>
      <c r="I315" s="2"/>
      <c r="J315" s="2"/>
      <c r="K315" s="2"/>
    </row>
    <row r="316" spans="8:11">
      <c r="H316" s="2"/>
      <c r="I316" s="2"/>
      <c r="J316" s="2"/>
      <c r="K316" s="2"/>
    </row>
    <row r="317" spans="8:11">
      <c r="H317" s="2"/>
      <c r="I317" s="2"/>
      <c r="J317" s="2"/>
      <c r="K317" s="2"/>
    </row>
    <row r="318" spans="8:11">
      <c r="H318" s="2"/>
      <c r="I318" s="2"/>
      <c r="J318" s="2"/>
      <c r="K318" s="2"/>
    </row>
    <row r="319" spans="8:11">
      <c r="H319" s="2"/>
      <c r="I319" s="2"/>
      <c r="J319" s="2"/>
      <c r="K319" s="2"/>
    </row>
    <row r="320" spans="8:11">
      <c r="H320" s="2"/>
      <c r="I320" s="2"/>
      <c r="J320" s="2"/>
      <c r="K320" s="2"/>
    </row>
    <row r="321" spans="8:11">
      <c r="H321" s="2"/>
      <c r="I321" s="2"/>
      <c r="J321" s="2"/>
      <c r="K321" s="2"/>
    </row>
    <row r="322" spans="8:11">
      <c r="H322" s="2"/>
      <c r="I322" s="2"/>
      <c r="J322" s="2"/>
      <c r="K322" s="2"/>
    </row>
    <row r="323" spans="8:11">
      <c r="H323" s="2"/>
      <c r="I323" s="2"/>
      <c r="J323" s="2"/>
      <c r="K323" s="2"/>
    </row>
    <row r="324" spans="8:11">
      <c r="H324" s="2"/>
      <c r="I324" s="2"/>
      <c r="J324" s="2"/>
      <c r="K324" s="2"/>
    </row>
    <row r="325" spans="8:11">
      <c r="H325" s="2"/>
      <c r="I325" s="2"/>
      <c r="J325" s="2"/>
      <c r="K325" s="2"/>
    </row>
    <row r="326" spans="8:11">
      <c r="H326" s="2"/>
      <c r="I326" s="2"/>
      <c r="J326" s="2"/>
      <c r="K326" s="2"/>
    </row>
    <row r="327" spans="8:11">
      <c r="H327" s="2"/>
      <c r="I327" s="2"/>
      <c r="J327" s="2"/>
      <c r="K327" s="2"/>
    </row>
    <row r="328" spans="8:11">
      <c r="H328" s="2"/>
      <c r="I328" s="2"/>
      <c r="J328" s="2"/>
      <c r="K328" s="2"/>
    </row>
    <row r="329" spans="8:11">
      <c r="H329" s="2"/>
      <c r="I329" s="2"/>
      <c r="J329" s="2"/>
      <c r="K329" s="2"/>
    </row>
    <row r="330" spans="8:11">
      <c r="H330" s="2"/>
      <c r="I330" s="2"/>
      <c r="J330" s="2"/>
      <c r="K330" s="2"/>
    </row>
    <row r="331" spans="8:11">
      <c r="H331" s="2"/>
      <c r="I331" s="2"/>
      <c r="J331" s="2"/>
      <c r="K331" s="2"/>
    </row>
    <row r="332" spans="8:11">
      <c r="H332" s="2"/>
      <c r="I332" s="2"/>
      <c r="J332" s="2"/>
      <c r="K332" s="2"/>
    </row>
    <row r="333" spans="8:11">
      <c r="H333" s="2"/>
      <c r="I333" s="2"/>
      <c r="J333" s="2"/>
      <c r="K333" s="2"/>
    </row>
    <row r="334" spans="8:11">
      <c r="H334" s="2"/>
      <c r="I334" s="2"/>
      <c r="J334" s="2"/>
      <c r="K334" s="2"/>
    </row>
    <row r="335" spans="8:11">
      <c r="H335" s="2"/>
      <c r="I335" s="2"/>
      <c r="J335" s="2"/>
      <c r="K335" s="2"/>
    </row>
    <row r="336" spans="8:11">
      <c r="H336" s="2"/>
      <c r="I336" s="2"/>
      <c r="J336" s="2"/>
      <c r="K336" s="2"/>
    </row>
    <row r="337" spans="8:11">
      <c r="H337" s="2"/>
      <c r="I337" s="2"/>
      <c r="J337" s="2"/>
      <c r="K337" s="2"/>
    </row>
    <row r="338" spans="8:11">
      <c r="H338" s="2"/>
      <c r="I338" s="2"/>
      <c r="J338" s="2"/>
      <c r="K338" s="2"/>
    </row>
    <row r="339" spans="8:11">
      <c r="H339" s="2"/>
      <c r="I339" s="2"/>
      <c r="J339" s="2"/>
      <c r="K339" s="2"/>
    </row>
    <row r="340" spans="8:11">
      <c r="H340" s="2"/>
      <c r="I340" s="2"/>
      <c r="J340" s="2"/>
      <c r="K340" s="2"/>
    </row>
  </sheetData>
  <sheetProtection sheet="1" objects="1" scenarios="1" selectLockedCells="1"/>
  <mergeCells count="34">
    <mergeCell ref="B36:B37"/>
    <mergeCell ref="D26:O38"/>
    <mergeCell ref="B52:D52"/>
    <mergeCell ref="L42:M42"/>
    <mergeCell ref="G24:H24"/>
    <mergeCell ref="B34:B35"/>
    <mergeCell ref="L48:M48"/>
    <mergeCell ref="B51:D51"/>
    <mergeCell ref="J24:N24"/>
    <mergeCell ref="E51:H51"/>
    <mergeCell ref="E52:H52"/>
    <mergeCell ref="D5:F5"/>
    <mergeCell ref="L44:M44"/>
    <mergeCell ref="K5:N5"/>
    <mergeCell ref="D7:F7"/>
    <mergeCell ref="L46:M46"/>
    <mergeCell ref="F16:H16"/>
    <mergeCell ref="F18:N18"/>
    <mergeCell ref="D9:F9"/>
    <mergeCell ref="K9:N9"/>
    <mergeCell ref="F22:N22"/>
    <mergeCell ref="F20:H20"/>
    <mergeCell ref="J20:N20"/>
    <mergeCell ref="I60:L60"/>
    <mergeCell ref="J1:N1"/>
    <mergeCell ref="J2:N2"/>
    <mergeCell ref="J3:N3"/>
    <mergeCell ref="K7:N7"/>
    <mergeCell ref="E53:H53"/>
    <mergeCell ref="B53:D53"/>
    <mergeCell ref="B55:D55"/>
    <mergeCell ref="E54:G54"/>
    <mergeCell ref="B54:D54"/>
    <mergeCell ref="E55:G55"/>
  </mergeCells>
  <phoneticPr fontId="1" type="noConversion"/>
  <conditionalFormatting sqref="M58">
    <cfRule type="cellIs" dxfId="10" priority="21" stopIfTrue="1" operator="equal">
      <formula>0</formula>
    </cfRule>
  </conditionalFormatting>
  <conditionalFormatting sqref="M59">
    <cfRule type="cellIs" dxfId="9" priority="20" stopIfTrue="1" operator="equal">
      <formula>0</formula>
    </cfRule>
  </conditionalFormatting>
  <conditionalFormatting sqref="M65">
    <cfRule type="cellIs" dxfId="8" priority="19" stopIfTrue="1" operator="equal">
      <formula>0</formula>
    </cfRule>
  </conditionalFormatting>
  <conditionalFormatting sqref="M60">
    <cfRule type="cellIs" dxfId="7" priority="17" stopIfTrue="1" operator="equal">
      <formula>0</formula>
    </cfRule>
  </conditionalFormatting>
  <conditionalFormatting sqref="I71">
    <cfRule type="cellIs" dxfId="6" priority="8" stopIfTrue="1" operator="equal">
      <formula>0</formula>
    </cfRule>
  </conditionalFormatting>
  <conditionalFormatting sqref="J71">
    <cfRule type="cellIs" dxfId="5" priority="7" stopIfTrue="1" operator="equal">
      <formula>0</formula>
    </cfRule>
  </conditionalFormatting>
  <conditionalFormatting sqref="L71">
    <cfRule type="cellIs" dxfId="4" priority="6" stopIfTrue="1" operator="equal">
      <formula>0</formula>
    </cfRule>
  </conditionalFormatting>
  <conditionalFormatting sqref="M71">
    <cfRule type="cellIs" dxfId="3" priority="4" stopIfTrue="1" operator="equal">
      <formula>0</formula>
    </cfRule>
  </conditionalFormatting>
  <conditionalFormatting sqref="M66">
    <cfRule type="cellIs" dxfId="2" priority="3" stopIfTrue="1" operator="lessThan">
      <formula>0.001</formula>
    </cfRule>
  </conditionalFormatting>
  <conditionalFormatting sqref="K71">
    <cfRule type="cellIs" dxfId="1" priority="2" stopIfTrue="1" operator="equal">
      <formula>0</formula>
    </cfRule>
  </conditionalFormatting>
  <conditionalFormatting sqref="N71">
    <cfRule type="cellIs" dxfId="0" priority="1" stopIfTrue="1" operator="equal">
      <formula>0</formula>
    </cfRule>
  </conditionalFormatting>
  <dataValidations count="3">
    <dataValidation type="list" allowBlank="1" showInputMessage="1" showErrorMessage="1" sqref="D9:F9">
      <formula1>VZ_Kat</formula1>
    </dataValidation>
    <dataValidation type="list" allowBlank="1" showInputMessage="1" showErrorMessage="1" sqref="L48:M48">
      <formula1>VZ_PERI</formula1>
    </dataValidation>
    <dataValidation type="list" allowBlank="1" showInputMessage="1" showErrorMessage="1" sqref="F20:H20">
      <formula1>VZ_ART</formula1>
    </dataValidation>
  </dataValidations>
  <pageMargins left="0.78740157480314965" right="0.39370078740157483" top="0.70866141732283472" bottom="0.47244094488188981" header="0.51181102362204722" footer="0.19685039370078741"/>
  <pageSetup paperSize="9" orientation="portrait" horizontalDpi="300" verticalDpi="300" r:id="rId1"/>
  <headerFooter alignWithMargins="0">
    <oddFooter>&amp;C&amp;8Verkehrszählungsprotokoll</oddFooter>
  </headerFooter>
  <drawing r:id="rId2"/>
</worksheet>
</file>

<file path=xl/worksheets/sheet2.xml><?xml version="1.0" encoding="utf-8"?>
<worksheet xmlns="http://schemas.openxmlformats.org/spreadsheetml/2006/main" xmlns:r="http://schemas.openxmlformats.org/officeDocument/2006/relationships">
  <sheetPr codeName="Tabelle2"/>
  <dimension ref="A1:Z58"/>
  <sheetViews>
    <sheetView zoomScaleNormal="100" workbookViewId="0">
      <selection activeCell="A24" sqref="A24"/>
    </sheetView>
  </sheetViews>
  <sheetFormatPr baseColWidth="10" defaultRowHeight="12.75"/>
  <cols>
    <col min="4" max="4" width="6.7109375" customWidth="1"/>
  </cols>
  <sheetData>
    <row r="1" spans="1:26">
      <c r="A1" s="106" t="s">
        <v>88</v>
      </c>
      <c r="B1" s="107"/>
      <c r="C1" s="107"/>
      <c r="D1" s="215" t="s">
        <v>107</v>
      </c>
      <c r="E1" s="216"/>
      <c r="F1" s="216"/>
      <c r="G1" s="216"/>
      <c r="H1" s="216"/>
      <c r="I1" s="217"/>
      <c r="J1" s="127" t="s">
        <v>108</v>
      </c>
      <c r="K1" s="151"/>
    </row>
    <row r="2" spans="1:26">
      <c r="A2" s="108"/>
      <c r="B2" s="108"/>
      <c r="C2" s="108"/>
      <c r="D2" s="108"/>
      <c r="E2" s="108"/>
      <c r="F2" s="108"/>
      <c r="G2" s="108"/>
      <c r="H2" s="108"/>
      <c r="I2" s="108"/>
      <c r="J2" s="108"/>
      <c r="K2" s="108"/>
    </row>
    <row r="3" spans="1:26">
      <c r="A3" s="109" t="s">
        <v>105</v>
      </c>
      <c r="B3" s="108"/>
      <c r="C3" s="108"/>
      <c r="D3" s="108"/>
      <c r="E3" s="108"/>
      <c r="F3" s="108"/>
      <c r="G3" s="109" t="s">
        <v>91</v>
      </c>
      <c r="H3" s="108"/>
      <c r="I3" s="108"/>
      <c r="J3" s="108"/>
      <c r="K3" s="108"/>
      <c r="M3" s="109" t="s">
        <v>99</v>
      </c>
      <c r="N3" s="108"/>
      <c r="O3" s="108"/>
      <c r="P3" s="108"/>
      <c r="R3" s="109" t="s">
        <v>104</v>
      </c>
      <c r="S3" s="108"/>
      <c r="T3" s="108"/>
      <c r="U3" s="108"/>
      <c r="W3" s="109" t="s">
        <v>111</v>
      </c>
      <c r="X3" s="108"/>
      <c r="Y3" s="108"/>
      <c r="Z3" s="108"/>
    </row>
    <row r="4" spans="1:26">
      <c r="A4" s="108"/>
      <c r="B4" s="108"/>
      <c r="C4" s="110" t="s">
        <v>93</v>
      </c>
      <c r="D4" s="152" t="s">
        <v>133</v>
      </c>
      <c r="E4" s="129" t="s">
        <v>132</v>
      </c>
      <c r="F4" s="108"/>
      <c r="G4" s="108"/>
      <c r="H4" s="108"/>
      <c r="I4" s="110" t="s">
        <v>93</v>
      </c>
      <c r="J4" s="108"/>
      <c r="K4" s="129" t="s">
        <v>132</v>
      </c>
      <c r="M4" s="108"/>
      <c r="N4" s="108"/>
      <c r="O4" s="110" t="s">
        <v>93</v>
      </c>
      <c r="P4" s="108"/>
      <c r="R4" s="108"/>
      <c r="S4" s="108"/>
      <c r="T4" s="110" t="s">
        <v>93</v>
      </c>
      <c r="U4" s="108"/>
      <c r="W4" s="108"/>
      <c r="X4" s="108"/>
      <c r="Y4" s="110" t="s">
        <v>93</v>
      </c>
      <c r="Z4" s="108"/>
    </row>
    <row r="5" spans="1:26">
      <c r="A5" s="111" t="s">
        <v>42</v>
      </c>
      <c r="B5" s="112">
        <v>1</v>
      </c>
      <c r="C5" s="113">
        <v>0.89</v>
      </c>
      <c r="D5" s="114">
        <f t="shared" ref="D5:D16" si="0">C5</f>
        <v>0.89</v>
      </c>
      <c r="E5" s="153">
        <v>0.06</v>
      </c>
      <c r="F5" s="108"/>
      <c r="G5" s="111" t="s">
        <v>42</v>
      </c>
      <c r="H5" s="112">
        <v>1</v>
      </c>
      <c r="I5" s="113">
        <v>0.85</v>
      </c>
      <c r="J5" s="114">
        <f t="shared" ref="J5:J16" si="1">I5</f>
        <v>0.85</v>
      </c>
      <c r="K5" s="153">
        <v>0.06</v>
      </c>
      <c r="M5" s="111" t="s">
        <v>42</v>
      </c>
      <c r="N5" s="112">
        <v>1</v>
      </c>
      <c r="O5" s="113">
        <v>0.89</v>
      </c>
      <c r="P5" s="114">
        <f t="shared" ref="P5:P16" si="2">O5</f>
        <v>0.89</v>
      </c>
      <c r="R5" s="111" t="s">
        <v>42</v>
      </c>
      <c r="S5" s="112">
        <v>1</v>
      </c>
      <c r="T5" s="113">
        <v>0.89</v>
      </c>
      <c r="U5" s="114">
        <f t="shared" ref="U5:U16" si="3">T5</f>
        <v>0.89</v>
      </c>
      <c r="W5" s="111" t="s">
        <v>42</v>
      </c>
      <c r="X5" s="112">
        <v>1</v>
      </c>
      <c r="Y5" s="117">
        <v>0.79600000000000004</v>
      </c>
      <c r="Z5" s="118">
        <f t="shared" ref="Z5:Z16" si="4">Y5</f>
        <v>0.79600000000000004</v>
      </c>
    </row>
    <row r="6" spans="1:26">
      <c r="A6" s="111" t="s">
        <v>43</v>
      </c>
      <c r="B6" s="112">
        <v>2</v>
      </c>
      <c r="C6" s="113">
        <v>0.88</v>
      </c>
      <c r="D6" s="114">
        <f t="shared" si="0"/>
        <v>0.88</v>
      </c>
      <c r="E6" s="153">
        <v>0.05</v>
      </c>
      <c r="F6" s="108"/>
      <c r="G6" s="111" t="s">
        <v>43</v>
      </c>
      <c r="H6" s="112">
        <v>2</v>
      </c>
      <c r="I6" s="113">
        <v>0.87</v>
      </c>
      <c r="J6" s="114">
        <f t="shared" si="1"/>
        <v>0.87</v>
      </c>
      <c r="K6" s="153">
        <v>0.05</v>
      </c>
      <c r="M6" s="111" t="s">
        <v>43</v>
      </c>
      <c r="N6" s="112">
        <v>2</v>
      </c>
      <c r="O6" s="113">
        <v>0.88</v>
      </c>
      <c r="P6" s="114">
        <f t="shared" si="2"/>
        <v>0.88</v>
      </c>
      <c r="R6" s="111" t="s">
        <v>43</v>
      </c>
      <c r="S6" s="112">
        <v>2</v>
      </c>
      <c r="T6" s="113">
        <v>0.88</v>
      </c>
      <c r="U6" s="114">
        <f t="shared" si="3"/>
        <v>0.88</v>
      </c>
      <c r="W6" s="111" t="s">
        <v>43</v>
      </c>
      <c r="X6" s="112">
        <v>2</v>
      </c>
      <c r="Y6" s="117">
        <v>0.84199999999999997</v>
      </c>
      <c r="Z6" s="118">
        <f t="shared" si="4"/>
        <v>0.84199999999999997</v>
      </c>
    </row>
    <row r="7" spans="1:26">
      <c r="A7" s="111" t="s">
        <v>44</v>
      </c>
      <c r="B7" s="112">
        <v>3</v>
      </c>
      <c r="C7" s="113">
        <v>1.02</v>
      </c>
      <c r="D7" s="114">
        <f t="shared" si="0"/>
        <v>1.02</v>
      </c>
      <c r="E7" s="153">
        <v>0.03</v>
      </c>
      <c r="F7" s="108"/>
      <c r="G7" s="111" t="s">
        <v>44</v>
      </c>
      <c r="H7" s="112">
        <v>3</v>
      </c>
      <c r="I7" s="113">
        <v>1.03</v>
      </c>
      <c r="J7" s="114">
        <f t="shared" si="1"/>
        <v>1.03</v>
      </c>
      <c r="K7" s="153">
        <v>0.03</v>
      </c>
      <c r="M7" s="111" t="s">
        <v>44</v>
      </c>
      <c r="N7" s="112">
        <v>3</v>
      </c>
      <c r="O7" s="113">
        <v>1.02</v>
      </c>
      <c r="P7" s="114">
        <f t="shared" si="2"/>
        <v>1.02</v>
      </c>
      <c r="R7" s="111" t="s">
        <v>44</v>
      </c>
      <c r="S7" s="112">
        <v>3</v>
      </c>
      <c r="T7" s="113">
        <v>1.02</v>
      </c>
      <c r="U7" s="114">
        <f t="shared" si="3"/>
        <v>1.02</v>
      </c>
      <c r="W7" s="111" t="s">
        <v>44</v>
      </c>
      <c r="X7" s="112">
        <v>3</v>
      </c>
      <c r="Y7" s="117">
        <v>0.93600000000000005</v>
      </c>
      <c r="Z7" s="118">
        <f t="shared" si="4"/>
        <v>0.93600000000000005</v>
      </c>
    </row>
    <row r="8" spans="1:26">
      <c r="A8" s="111" t="s">
        <v>45</v>
      </c>
      <c r="B8" s="112">
        <v>4</v>
      </c>
      <c r="C8" s="113">
        <v>1.01</v>
      </c>
      <c r="D8" s="114">
        <f t="shared" si="0"/>
        <v>1.01</v>
      </c>
      <c r="E8" s="153">
        <v>0.04</v>
      </c>
      <c r="F8" s="108"/>
      <c r="G8" s="111" t="s">
        <v>45</v>
      </c>
      <c r="H8" s="112">
        <v>4</v>
      </c>
      <c r="I8" s="113">
        <v>0.96</v>
      </c>
      <c r="J8" s="114">
        <f t="shared" si="1"/>
        <v>0.96</v>
      </c>
      <c r="K8" s="153">
        <v>0.04</v>
      </c>
      <c r="M8" s="111" t="s">
        <v>45</v>
      </c>
      <c r="N8" s="112">
        <v>4</v>
      </c>
      <c r="O8" s="113">
        <v>1.01</v>
      </c>
      <c r="P8" s="114">
        <f t="shared" si="2"/>
        <v>1.01</v>
      </c>
      <c r="R8" s="111" t="s">
        <v>45</v>
      </c>
      <c r="S8" s="112">
        <v>4</v>
      </c>
      <c r="T8" s="113">
        <v>1.01</v>
      </c>
      <c r="U8" s="114">
        <f t="shared" si="3"/>
        <v>1.01</v>
      </c>
      <c r="W8" s="111" t="s">
        <v>45</v>
      </c>
      <c r="X8" s="112">
        <v>4</v>
      </c>
      <c r="Y8" s="117">
        <v>1.0740000000000001</v>
      </c>
      <c r="Z8" s="118">
        <f t="shared" si="4"/>
        <v>1.0740000000000001</v>
      </c>
    </row>
    <row r="9" spans="1:26">
      <c r="A9" s="111" t="s">
        <v>46</v>
      </c>
      <c r="B9" s="112">
        <v>5</v>
      </c>
      <c r="C9" s="113">
        <v>1.05</v>
      </c>
      <c r="D9" s="114">
        <f t="shared" si="0"/>
        <v>1.05</v>
      </c>
      <c r="E9" s="153">
        <v>0.05</v>
      </c>
      <c r="F9" s="108"/>
      <c r="G9" s="111" t="s">
        <v>46</v>
      </c>
      <c r="H9" s="112">
        <v>5</v>
      </c>
      <c r="I9" s="113">
        <v>1.07</v>
      </c>
      <c r="J9" s="114">
        <f t="shared" si="1"/>
        <v>1.07</v>
      </c>
      <c r="K9" s="153">
        <v>0.05</v>
      </c>
      <c r="M9" s="111" t="s">
        <v>46</v>
      </c>
      <c r="N9" s="112">
        <v>5</v>
      </c>
      <c r="O9" s="113">
        <v>1.05</v>
      </c>
      <c r="P9" s="114">
        <f t="shared" si="2"/>
        <v>1.05</v>
      </c>
      <c r="R9" s="111" t="s">
        <v>46</v>
      </c>
      <c r="S9" s="112">
        <v>5</v>
      </c>
      <c r="T9" s="113">
        <v>1.05</v>
      </c>
      <c r="U9" s="114">
        <f t="shared" si="3"/>
        <v>1.05</v>
      </c>
      <c r="W9" s="111" t="s">
        <v>46</v>
      </c>
      <c r="X9" s="112">
        <v>5</v>
      </c>
      <c r="Y9" s="117">
        <v>1.0189999999999999</v>
      </c>
      <c r="Z9" s="118">
        <f t="shared" si="4"/>
        <v>1.0189999999999999</v>
      </c>
    </row>
    <row r="10" spans="1:26">
      <c r="A10" s="111" t="s">
        <v>47</v>
      </c>
      <c r="B10" s="112">
        <v>6</v>
      </c>
      <c r="C10" s="113">
        <v>1.02</v>
      </c>
      <c r="D10" s="114">
        <f t="shared" si="0"/>
        <v>1.02</v>
      </c>
      <c r="E10" s="153">
        <v>0.03</v>
      </c>
      <c r="F10" s="108"/>
      <c r="G10" s="111" t="s">
        <v>47</v>
      </c>
      <c r="H10" s="112">
        <v>6</v>
      </c>
      <c r="I10" s="113">
        <v>1</v>
      </c>
      <c r="J10" s="114">
        <f t="shared" si="1"/>
        <v>1</v>
      </c>
      <c r="K10" s="153">
        <v>0.03</v>
      </c>
      <c r="M10" s="111" t="s">
        <v>47</v>
      </c>
      <c r="N10" s="112">
        <v>6</v>
      </c>
      <c r="O10" s="113">
        <v>1.02</v>
      </c>
      <c r="P10" s="114">
        <f t="shared" si="2"/>
        <v>1.02</v>
      </c>
      <c r="R10" s="111" t="s">
        <v>47</v>
      </c>
      <c r="S10" s="112">
        <v>6</v>
      </c>
      <c r="T10" s="113">
        <v>1.02</v>
      </c>
      <c r="U10" s="114">
        <f t="shared" si="3"/>
        <v>1.02</v>
      </c>
      <c r="W10" s="111" t="s">
        <v>47</v>
      </c>
      <c r="X10" s="112">
        <v>6</v>
      </c>
      <c r="Y10" s="117">
        <v>1.0840000000000001</v>
      </c>
      <c r="Z10" s="118">
        <f t="shared" si="4"/>
        <v>1.0840000000000001</v>
      </c>
    </row>
    <row r="11" spans="1:26">
      <c r="A11" s="111" t="s">
        <v>48</v>
      </c>
      <c r="B11" s="112">
        <v>7</v>
      </c>
      <c r="C11" s="113">
        <v>1.04</v>
      </c>
      <c r="D11" s="114">
        <f t="shared" si="0"/>
        <v>1.04</v>
      </c>
      <c r="E11" s="153">
        <v>0.09</v>
      </c>
      <c r="F11" s="108"/>
      <c r="G11" s="111" t="s">
        <v>48</v>
      </c>
      <c r="H11" s="112">
        <v>7</v>
      </c>
      <c r="I11" s="113">
        <v>1.1200000000000001</v>
      </c>
      <c r="J11" s="114">
        <f t="shared" si="1"/>
        <v>1.1200000000000001</v>
      </c>
      <c r="K11" s="153">
        <v>0.09</v>
      </c>
      <c r="M11" s="111" t="s">
        <v>48</v>
      </c>
      <c r="N11" s="112">
        <v>7</v>
      </c>
      <c r="O11" s="113">
        <v>1.04</v>
      </c>
      <c r="P11" s="114">
        <f t="shared" si="2"/>
        <v>1.04</v>
      </c>
      <c r="R11" s="111" t="s">
        <v>48</v>
      </c>
      <c r="S11" s="112">
        <v>7</v>
      </c>
      <c r="T11" s="113">
        <v>1.04</v>
      </c>
      <c r="U11" s="114">
        <f t="shared" si="3"/>
        <v>1.04</v>
      </c>
      <c r="W11" s="111" t="s">
        <v>48</v>
      </c>
      <c r="X11" s="112">
        <v>7</v>
      </c>
      <c r="Y11" s="117">
        <v>1.1220000000000001</v>
      </c>
      <c r="Z11" s="118">
        <f t="shared" si="4"/>
        <v>1.1220000000000001</v>
      </c>
    </row>
    <row r="12" spans="1:26">
      <c r="A12" s="111" t="s">
        <v>49</v>
      </c>
      <c r="B12" s="112">
        <v>8</v>
      </c>
      <c r="C12" s="113">
        <v>1.07</v>
      </c>
      <c r="D12" s="114">
        <f t="shared" si="0"/>
        <v>1.07</v>
      </c>
      <c r="E12" s="153">
        <v>0.1</v>
      </c>
      <c r="F12" s="108"/>
      <c r="G12" s="111" t="s">
        <v>49</v>
      </c>
      <c r="H12" s="112">
        <v>8</v>
      </c>
      <c r="I12" s="113">
        <v>1.22</v>
      </c>
      <c r="J12" s="114">
        <f t="shared" si="1"/>
        <v>1.22</v>
      </c>
      <c r="K12" s="153">
        <v>0.1</v>
      </c>
      <c r="M12" s="111" t="s">
        <v>49</v>
      </c>
      <c r="N12" s="112">
        <v>8</v>
      </c>
      <c r="O12" s="113">
        <v>1.07</v>
      </c>
      <c r="P12" s="114">
        <f t="shared" si="2"/>
        <v>1.07</v>
      </c>
      <c r="R12" s="111" t="s">
        <v>49</v>
      </c>
      <c r="S12" s="112">
        <v>8</v>
      </c>
      <c r="T12" s="113">
        <v>1.07</v>
      </c>
      <c r="U12" s="114">
        <f t="shared" si="3"/>
        <v>1.07</v>
      </c>
      <c r="W12" s="111" t="s">
        <v>49</v>
      </c>
      <c r="X12" s="112">
        <v>8</v>
      </c>
      <c r="Y12" s="117">
        <v>1.0169999999999999</v>
      </c>
      <c r="Z12" s="118">
        <f t="shared" si="4"/>
        <v>1.0169999999999999</v>
      </c>
    </row>
    <row r="13" spans="1:26">
      <c r="A13" s="111" t="s">
        <v>50</v>
      </c>
      <c r="B13" s="112">
        <v>9</v>
      </c>
      <c r="C13" s="113">
        <v>1.05</v>
      </c>
      <c r="D13" s="114">
        <f t="shared" si="0"/>
        <v>1.05</v>
      </c>
      <c r="E13" s="153">
        <v>0.04</v>
      </c>
      <c r="F13" s="108"/>
      <c r="G13" s="111" t="s">
        <v>50</v>
      </c>
      <c r="H13" s="112">
        <v>9</v>
      </c>
      <c r="I13" s="113">
        <v>1.08</v>
      </c>
      <c r="J13" s="114">
        <f t="shared" si="1"/>
        <v>1.08</v>
      </c>
      <c r="K13" s="153">
        <v>0.04</v>
      </c>
      <c r="M13" s="111" t="s">
        <v>50</v>
      </c>
      <c r="N13" s="112">
        <v>9</v>
      </c>
      <c r="O13" s="113">
        <v>1.05</v>
      </c>
      <c r="P13" s="114">
        <f t="shared" si="2"/>
        <v>1.05</v>
      </c>
      <c r="R13" s="111" t="s">
        <v>50</v>
      </c>
      <c r="S13" s="112">
        <v>9</v>
      </c>
      <c r="T13" s="113">
        <v>1.05</v>
      </c>
      <c r="U13" s="114">
        <f t="shared" si="3"/>
        <v>1.05</v>
      </c>
      <c r="W13" s="111" t="s">
        <v>50</v>
      </c>
      <c r="X13" s="112">
        <v>9</v>
      </c>
      <c r="Y13" s="117">
        <v>1.1519999999999999</v>
      </c>
      <c r="Z13" s="118">
        <f t="shared" si="4"/>
        <v>1.1519999999999999</v>
      </c>
    </row>
    <row r="14" spans="1:26">
      <c r="A14" s="111" t="s">
        <v>51</v>
      </c>
      <c r="B14" s="112">
        <v>10</v>
      </c>
      <c r="C14" s="113">
        <v>1.06</v>
      </c>
      <c r="D14" s="114">
        <f t="shared" si="0"/>
        <v>1.06</v>
      </c>
      <c r="E14" s="153">
        <v>0.03</v>
      </c>
      <c r="F14" s="108"/>
      <c r="G14" s="111" t="s">
        <v>51</v>
      </c>
      <c r="H14" s="112">
        <v>10</v>
      </c>
      <c r="I14" s="113">
        <v>1.04</v>
      </c>
      <c r="J14" s="114">
        <f t="shared" si="1"/>
        <v>1.04</v>
      </c>
      <c r="K14" s="153">
        <v>0.03</v>
      </c>
      <c r="M14" s="111" t="s">
        <v>51</v>
      </c>
      <c r="N14" s="112">
        <v>10</v>
      </c>
      <c r="O14" s="113">
        <v>1.06</v>
      </c>
      <c r="P14" s="114">
        <f t="shared" si="2"/>
        <v>1.06</v>
      </c>
      <c r="R14" s="111" t="s">
        <v>51</v>
      </c>
      <c r="S14" s="112">
        <v>10</v>
      </c>
      <c r="T14" s="113">
        <v>1.06</v>
      </c>
      <c r="U14" s="114">
        <f t="shared" si="3"/>
        <v>1.06</v>
      </c>
      <c r="W14" s="111" t="s">
        <v>51</v>
      </c>
      <c r="X14" s="112">
        <v>10</v>
      </c>
      <c r="Y14" s="117">
        <v>1.149</v>
      </c>
      <c r="Z14" s="118">
        <f t="shared" si="4"/>
        <v>1.149</v>
      </c>
    </row>
    <row r="15" spans="1:26">
      <c r="A15" s="111" t="s">
        <v>52</v>
      </c>
      <c r="B15" s="112">
        <v>11</v>
      </c>
      <c r="C15" s="113">
        <v>0.97</v>
      </c>
      <c r="D15" s="114">
        <f t="shared" si="0"/>
        <v>0.97</v>
      </c>
      <c r="E15" s="153">
        <v>7.0000000000000007E-2</v>
      </c>
      <c r="F15" s="108"/>
      <c r="G15" s="111" t="s">
        <v>52</v>
      </c>
      <c r="H15" s="112">
        <v>11</v>
      </c>
      <c r="I15" s="113">
        <v>0.88</v>
      </c>
      <c r="J15" s="114">
        <f t="shared" si="1"/>
        <v>0.88</v>
      </c>
      <c r="K15" s="153">
        <v>7.0000000000000007E-2</v>
      </c>
      <c r="M15" s="111" t="s">
        <v>52</v>
      </c>
      <c r="N15" s="112">
        <v>11</v>
      </c>
      <c r="O15" s="113">
        <v>0.97</v>
      </c>
      <c r="P15" s="114">
        <f t="shared" si="2"/>
        <v>0.97</v>
      </c>
      <c r="R15" s="111" t="s">
        <v>52</v>
      </c>
      <c r="S15" s="112">
        <v>11</v>
      </c>
      <c r="T15" s="113">
        <v>0.97</v>
      </c>
      <c r="U15" s="114">
        <f t="shared" si="3"/>
        <v>0.97</v>
      </c>
      <c r="W15" s="111" t="s">
        <v>52</v>
      </c>
      <c r="X15" s="112">
        <v>11</v>
      </c>
      <c r="Y15" s="117">
        <v>0.96</v>
      </c>
      <c r="Z15" s="118">
        <f t="shared" si="4"/>
        <v>0.96</v>
      </c>
    </row>
    <row r="16" spans="1:26">
      <c r="A16" s="111" t="s">
        <v>53</v>
      </c>
      <c r="B16" s="112">
        <v>12</v>
      </c>
      <c r="C16" s="113">
        <v>0.95</v>
      </c>
      <c r="D16" s="114">
        <f t="shared" si="0"/>
        <v>0.95</v>
      </c>
      <c r="E16" s="153">
        <v>0.05</v>
      </c>
      <c r="F16" s="108"/>
      <c r="G16" s="111" t="s">
        <v>53</v>
      </c>
      <c r="H16" s="112">
        <v>12</v>
      </c>
      <c r="I16" s="113">
        <v>0.88</v>
      </c>
      <c r="J16" s="114">
        <f t="shared" si="1"/>
        <v>0.88</v>
      </c>
      <c r="K16" s="153">
        <v>0.05</v>
      </c>
      <c r="M16" s="111" t="s">
        <v>53</v>
      </c>
      <c r="N16" s="112">
        <v>12</v>
      </c>
      <c r="O16" s="113">
        <v>0.95</v>
      </c>
      <c r="P16" s="114">
        <f t="shared" si="2"/>
        <v>0.95</v>
      </c>
      <c r="R16" s="111" t="s">
        <v>53</v>
      </c>
      <c r="S16" s="112">
        <v>12</v>
      </c>
      <c r="T16" s="113">
        <v>0.95</v>
      </c>
      <c r="U16" s="114">
        <f t="shared" si="3"/>
        <v>0.95</v>
      </c>
      <c r="W16" s="111" t="s">
        <v>53</v>
      </c>
      <c r="X16" s="112">
        <v>12</v>
      </c>
      <c r="Y16" s="117">
        <v>0.84799999999999998</v>
      </c>
      <c r="Z16" s="118">
        <f t="shared" si="4"/>
        <v>0.84799999999999998</v>
      </c>
    </row>
    <row r="17" spans="1:26">
      <c r="A17" s="108"/>
      <c r="B17" s="108"/>
      <c r="C17" s="108"/>
      <c r="D17" s="108"/>
      <c r="E17" s="108"/>
      <c r="F17" s="108"/>
      <c r="G17" s="108"/>
      <c r="H17" s="108"/>
      <c r="I17" s="108"/>
      <c r="J17" s="108"/>
      <c r="K17" s="108"/>
      <c r="M17" s="108"/>
      <c r="N17" s="108"/>
      <c r="O17" s="108"/>
      <c r="P17" s="108"/>
    </row>
    <row r="18" spans="1:26">
      <c r="A18" s="108"/>
      <c r="B18" s="108"/>
      <c r="C18" s="108"/>
      <c r="D18" s="108"/>
      <c r="E18" s="108"/>
      <c r="F18" s="108"/>
      <c r="G18" s="108"/>
      <c r="H18" s="108"/>
      <c r="I18" s="108"/>
      <c r="J18" s="108"/>
      <c r="K18" s="108"/>
      <c r="M18" s="108"/>
      <c r="N18" s="108"/>
      <c r="O18" s="108"/>
      <c r="P18" s="108"/>
    </row>
    <row r="19" spans="1:26">
      <c r="A19" s="109" t="s">
        <v>101</v>
      </c>
      <c r="B19" s="108"/>
      <c r="C19" s="108"/>
      <c r="D19" s="108"/>
      <c r="E19" s="108"/>
      <c r="F19" s="108"/>
      <c r="G19" s="109" t="s">
        <v>89</v>
      </c>
      <c r="H19" s="108"/>
      <c r="I19" s="108"/>
      <c r="J19" s="108"/>
      <c r="K19" s="108"/>
      <c r="M19" s="109" t="s">
        <v>98</v>
      </c>
      <c r="N19" s="108"/>
      <c r="O19" s="108"/>
      <c r="P19" s="108"/>
      <c r="R19" s="109" t="s">
        <v>97</v>
      </c>
      <c r="S19" s="108"/>
      <c r="T19" s="108"/>
      <c r="U19" s="108"/>
      <c r="W19" s="109" t="s">
        <v>112</v>
      </c>
      <c r="X19" s="108"/>
      <c r="Y19" s="108"/>
      <c r="Z19" s="108"/>
    </row>
    <row r="20" spans="1:26">
      <c r="A20" s="126" t="s">
        <v>102</v>
      </c>
      <c r="B20" s="108"/>
      <c r="C20" s="110" t="s">
        <v>93</v>
      </c>
      <c r="D20" s="152" t="s">
        <v>133</v>
      </c>
      <c r="E20" s="129" t="s">
        <v>132</v>
      </c>
      <c r="F20" s="108"/>
      <c r="G20" s="108"/>
      <c r="H20" s="108"/>
      <c r="I20" s="110" t="s">
        <v>93</v>
      </c>
      <c r="J20" s="108"/>
      <c r="K20" s="129" t="s">
        <v>132</v>
      </c>
      <c r="M20" s="108"/>
      <c r="N20" s="108"/>
      <c r="O20" s="110" t="s">
        <v>93</v>
      </c>
      <c r="P20" s="108"/>
      <c r="R20" s="108"/>
      <c r="S20" s="108"/>
      <c r="T20" s="110" t="s">
        <v>93</v>
      </c>
      <c r="U20" s="108"/>
      <c r="W20" s="108"/>
      <c r="X20" s="108"/>
      <c r="Y20" s="110" t="s">
        <v>93</v>
      </c>
      <c r="Z20" s="108"/>
    </row>
    <row r="21" spans="1:26">
      <c r="A21" s="115">
        <v>1</v>
      </c>
      <c r="B21" s="116" t="s">
        <v>54</v>
      </c>
      <c r="C21" s="117">
        <f>(O21+T21)/2</f>
        <v>7.0000000000000001E-3</v>
      </c>
      <c r="D21" s="118">
        <f t="shared" ref="D21:D44" si="5">C21</f>
        <v>7.0000000000000001E-3</v>
      </c>
      <c r="E21" s="154">
        <v>1E-3</v>
      </c>
      <c r="F21" s="108"/>
      <c r="G21" s="115">
        <v>1</v>
      </c>
      <c r="H21" s="116" t="s">
        <v>54</v>
      </c>
      <c r="I21" s="117">
        <v>6.0000000000000001E-3</v>
      </c>
      <c r="J21" s="118">
        <f>I21</f>
        <v>6.0000000000000001E-3</v>
      </c>
      <c r="K21" s="154">
        <v>1E-3</v>
      </c>
      <c r="M21" s="115">
        <v>1</v>
      </c>
      <c r="N21" s="116" t="s">
        <v>54</v>
      </c>
      <c r="O21" s="117">
        <v>7.0000000000000001E-3</v>
      </c>
      <c r="P21" s="118">
        <f t="shared" ref="P21:P44" si="6">O21</f>
        <v>7.0000000000000001E-3</v>
      </c>
      <c r="R21" s="115">
        <v>1</v>
      </c>
      <c r="S21" s="116" t="s">
        <v>54</v>
      </c>
      <c r="T21" s="117">
        <v>7.0000000000000001E-3</v>
      </c>
      <c r="U21" s="118">
        <f t="shared" ref="U21:U43" si="7">T21</f>
        <v>7.0000000000000001E-3</v>
      </c>
      <c r="W21" s="115">
        <v>1</v>
      </c>
      <c r="X21" s="116" t="s">
        <v>54</v>
      </c>
      <c r="Y21" s="117">
        <v>2E-3</v>
      </c>
      <c r="Z21" s="118">
        <f t="shared" ref="Z21:Z44" si="8">Y21</f>
        <v>2E-3</v>
      </c>
    </row>
    <row r="22" spans="1:26">
      <c r="A22" s="119">
        <v>2</v>
      </c>
      <c r="B22" s="116" t="s">
        <v>55</v>
      </c>
      <c r="C22" s="117">
        <f t="shared" ref="C22:C43" si="9">(O22+T22)/2</f>
        <v>3.0000000000000001E-3</v>
      </c>
      <c r="D22" s="118">
        <f t="shared" si="5"/>
        <v>3.0000000000000001E-3</v>
      </c>
      <c r="E22" s="154">
        <v>1E-3</v>
      </c>
      <c r="F22" s="108"/>
      <c r="G22" s="119">
        <v>2</v>
      </c>
      <c r="H22" s="116" t="s">
        <v>55</v>
      </c>
      <c r="I22" s="117">
        <v>3.0000000000000001E-3</v>
      </c>
      <c r="J22" s="118">
        <f t="shared" ref="J22:J44" si="10">I22</f>
        <v>3.0000000000000001E-3</v>
      </c>
      <c r="K22" s="154">
        <v>1E-3</v>
      </c>
      <c r="M22" s="119">
        <v>2</v>
      </c>
      <c r="N22" s="116" t="s">
        <v>55</v>
      </c>
      <c r="O22" s="117">
        <v>3.0000000000000001E-3</v>
      </c>
      <c r="P22" s="118">
        <f t="shared" si="6"/>
        <v>3.0000000000000001E-3</v>
      </c>
      <c r="R22" s="119">
        <v>2</v>
      </c>
      <c r="S22" s="116" t="s">
        <v>55</v>
      </c>
      <c r="T22" s="117">
        <v>3.0000000000000001E-3</v>
      </c>
      <c r="U22" s="118">
        <f t="shared" si="7"/>
        <v>3.0000000000000001E-3</v>
      </c>
      <c r="W22" s="119">
        <v>2</v>
      </c>
      <c r="X22" s="116" t="s">
        <v>55</v>
      </c>
      <c r="Y22" s="117">
        <v>1E-3</v>
      </c>
      <c r="Z22" s="118">
        <f t="shared" si="8"/>
        <v>1E-3</v>
      </c>
    </row>
    <row r="23" spans="1:26">
      <c r="A23" s="115">
        <v>3</v>
      </c>
      <c r="B23" s="116" t="s">
        <v>56</v>
      </c>
      <c r="C23" s="117">
        <f t="shared" si="9"/>
        <v>2E-3</v>
      </c>
      <c r="D23" s="118">
        <f t="shared" si="5"/>
        <v>2E-3</v>
      </c>
      <c r="E23" s="154">
        <v>1E-3</v>
      </c>
      <c r="F23" s="108"/>
      <c r="G23" s="115">
        <v>3</v>
      </c>
      <c r="H23" s="116" t="s">
        <v>56</v>
      </c>
      <c r="I23" s="117">
        <v>2E-3</v>
      </c>
      <c r="J23" s="118">
        <f t="shared" si="10"/>
        <v>2E-3</v>
      </c>
      <c r="K23" s="154">
        <v>1E-3</v>
      </c>
      <c r="M23" s="115">
        <v>3</v>
      </c>
      <c r="N23" s="116" t="s">
        <v>56</v>
      </c>
      <c r="O23" s="117">
        <v>2E-3</v>
      </c>
      <c r="P23" s="118">
        <f t="shared" si="6"/>
        <v>2E-3</v>
      </c>
      <c r="R23" s="115">
        <v>3</v>
      </c>
      <c r="S23" s="116" t="s">
        <v>56</v>
      </c>
      <c r="T23" s="117">
        <v>2E-3</v>
      </c>
      <c r="U23" s="118">
        <f t="shared" si="7"/>
        <v>2E-3</v>
      </c>
      <c r="W23" s="115">
        <v>3</v>
      </c>
      <c r="X23" s="116" t="s">
        <v>56</v>
      </c>
      <c r="Y23" s="117">
        <v>2E-3</v>
      </c>
      <c r="Z23" s="118">
        <f t="shared" si="8"/>
        <v>2E-3</v>
      </c>
    </row>
    <row r="24" spans="1:26">
      <c r="A24" s="119">
        <v>4</v>
      </c>
      <c r="B24" s="116" t="s">
        <v>57</v>
      </c>
      <c r="C24" s="117">
        <f t="shared" si="9"/>
        <v>2E-3</v>
      </c>
      <c r="D24" s="118">
        <f t="shared" si="5"/>
        <v>2E-3</v>
      </c>
      <c r="E24" s="154">
        <v>1E-3</v>
      </c>
      <c r="F24" s="108"/>
      <c r="G24" s="119">
        <v>4</v>
      </c>
      <c r="H24" s="116" t="s">
        <v>57</v>
      </c>
      <c r="I24" s="117">
        <v>2E-3</v>
      </c>
      <c r="J24" s="118">
        <f t="shared" si="10"/>
        <v>2E-3</v>
      </c>
      <c r="K24" s="154">
        <v>1E-3</v>
      </c>
      <c r="M24" s="119">
        <v>4</v>
      </c>
      <c r="N24" s="116" t="s">
        <v>57</v>
      </c>
      <c r="O24" s="117">
        <v>2E-3</v>
      </c>
      <c r="P24" s="118">
        <f t="shared" si="6"/>
        <v>2E-3</v>
      </c>
      <c r="R24" s="119">
        <v>4</v>
      </c>
      <c r="S24" s="116" t="s">
        <v>57</v>
      </c>
      <c r="T24" s="117">
        <v>2E-3</v>
      </c>
      <c r="U24" s="118">
        <f t="shared" si="7"/>
        <v>2E-3</v>
      </c>
      <c r="W24" s="119">
        <v>4</v>
      </c>
      <c r="X24" s="116" t="s">
        <v>57</v>
      </c>
      <c r="Y24" s="117">
        <v>2E-3</v>
      </c>
      <c r="Z24" s="118">
        <f t="shared" si="8"/>
        <v>2E-3</v>
      </c>
    </row>
    <row r="25" spans="1:26">
      <c r="A25" s="115">
        <v>5</v>
      </c>
      <c r="B25" s="116" t="s">
        <v>58</v>
      </c>
      <c r="C25" s="117">
        <f t="shared" si="9"/>
        <v>4.0000000000000001E-3</v>
      </c>
      <c r="D25" s="118">
        <f t="shared" si="5"/>
        <v>4.0000000000000001E-3</v>
      </c>
      <c r="E25" s="154">
        <v>1E-3</v>
      </c>
      <c r="F25" s="108"/>
      <c r="G25" s="115">
        <v>5</v>
      </c>
      <c r="H25" s="116" t="s">
        <v>58</v>
      </c>
      <c r="I25" s="117">
        <v>3.0000000000000001E-3</v>
      </c>
      <c r="J25" s="118">
        <f t="shared" si="10"/>
        <v>3.0000000000000001E-3</v>
      </c>
      <c r="K25" s="154">
        <v>1E-3</v>
      </c>
      <c r="M25" s="115">
        <v>5</v>
      </c>
      <c r="N25" s="116" t="s">
        <v>58</v>
      </c>
      <c r="O25" s="117">
        <v>4.0000000000000001E-3</v>
      </c>
      <c r="P25" s="118">
        <f t="shared" si="6"/>
        <v>4.0000000000000001E-3</v>
      </c>
      <c r="R25" s="115">
        <v>5</v>
      </c>
      <c r="S25" s="116" t="s">
        <v>58</v>
      </c>
      <c r="T25" s="117">
        <v>4.0000000000000001E-3</v>
      </c>
      <c r="U25" s="118">
        <f t="shared" si="7"/>
        <v>4.0000000000000001E-3</v>
      </c>
      <c r="W25" s="115">
        <v>5</v>
      </c>
      <c r="X25" s="116" t="s">
        <v>58</v>
      </c>
      <c r="Y25" s="117">
        <v>5.0000000000000001E-3</v>
      </c>
      <c r="Z25" s="118">
        <f t="shared" si="8"/>
        <v>5.0000000000000001E-3</v>
      </c>
    </row>
    <row r="26" spans="1:26">
      <c r="A26" s="119">
        <v>6</v>
      </c>
      <c r="B26" s="116" t="s">
        <v>59</v>
      </c>
      <c r="C26" s="117">
        <f t="shared" si="9"/>
        <v>1.35E-2</v>
      </c>
      <c r="D26" s="118">
        <f t="shared" si="5"/>
        <v>1.35E-2</v>
      </c>
      <c r="E26" s="154">
        <v>4.0000000000000001E-3</v>
      </c>
      <c r="F26" s="108"/>
      <c r="G26" s="119">
        <v>6</v>
      </c>
      <c r="H26" s="116" t="s">
        <v>59</v>
      </c>
      <c r="I26" s="117">
        <v>1.2E-2</v>
      </c>
      <c r="J26" s="118">
        <f t="shared" si="10"/>
        <v>1.2E-2</v>
      </c>
      <c r="K26" s="154">
        <v>4.0000000000000001E-3</v>
      </c>
      <c r="M26" s="119">
        <v>6</v>
      </c>
      <c r="N26" s="116" t="s">
        <v>59</v>
      </c>
      <c r="O26" s="117">
        <v>1.0999999999999999E-2</v>
      </c>
      <c r="P26" s="118">
        <f t="shared" si="6"/>
        <v>1.0999999999999999E-2</v>
      </c>
      <c r="R26" s="119">
        <v>6</v>
      </c>
      <c r="S26" s="116" t="s">
        <v>59</v>
      </c>
      <c r="T26" s="117">
        <v>1.6E-2</v>
      </c>
      <c r="U26" s="118">
        <f t="shared" si="7"/>
        <v>1.6E-2</v>
      </c>
      <c r="W26" s="119">
        <v>6</v>
      </c>
      <c r="X26" s="116" t="s">
        <v>59</v>
      </c>
      <c r="Y26" s="117">
        <v>0.03</v>
      </c>
      <c r="Z26" s="118">
        <f t="shared" si="8"/>
        <v>0.03</v>
      </c>
    </row>
    <row r="27" spans="1:26">
      <c r="A27" s="115">
        <v>7</v>
      </c>
      <c r="B27" s="116" t="s">
        <v>60</v>
      </c>
      <c r="C27" s="117">
        <f t="shared" si="9"/>
        <v>5.45E-2</v>
      </c>
      <c r="D27" s="118">
        <f t="shared" si="5"/>
        <v>5.45E-2</v>
      </c>
      <c r="E27" s="154">
        <v>1.4E-2</v>
      </c>
      <c r="F27" s="108"/>
      <c r="G27" s="115">
        <v>7</v>
      </c>
      <c r="H27" s="116" t="s">
        <v>60</v>
      </c>
      <c r="I27" s="117">
        <v>4.2000000000000003E-2</v>
      </c>
      <c r="J27" s="118">
        <f t="shared" si="10"/>
        <v>4.2000000000000003E-2</v>
      </c>
      <c r="K27" s="154">
        <v>7.0000000000000001E-3</v>
      </c>
      <c r="M27" s="115">
        <v>7</v>
      </c>
      <c r="N27" s="116" t="s">
        <v>60</v>
      </c>
      <c r="O27" s="117">
        <v>4.8000000000000001E-2</v>
      </c>
      <c r="P27" s="118">
        <f t="shared" si="6"/>
        <v>4.8000000000000001E-2</v>
      </c>
      <c r="R27" s="115">
        <v>7</v>
      </c>
      <c r="S27" s="116" t="s">
        <v>60</v>
      </c>
      <c r="T27" s="117">
        <v>6.0999999999999999E-2</v>
      </c>
      <c r="U27" s="118">
        <f t="shared" si="7"/>
        <v>6.0999999999999999E-2</v>
      </c>
      <c r="W27" s="115">
        <v>7</v>
      </c>
      <c r="X27" s="116" t="s">
        <v>60</v>
      </c>
      <c r="Y27" s="117">
        <v>5.5E-2</v>
      </c>
      <c r="Z27" s="118">
        <f t="shared" si="8"/>
        <v>5.5E-2</v>
      </c>
    </row>
    <row r="28" spans="1:26">
      <c r="A28" s="119">
        <v>8</v>
      </c>
      <c r="B28" s="116" t="s">
        <v>61</v>
      </c>
      <c r="C28" s="117">
        <f t="shared" si="9"/>
        <v>7.7499999999999999E-2</v>
      </c>
      <c r="D28" s="118">
        <f t="shared" si="5"/>
        <v>7.7499999999999999E-2</v>
      </c>
      <c r="E28" s="154">
        <v>8.9999999999999993E-3</v>
      </c>
      <c r="F28" s="108"/>
      <c r="G28" s="119">
        <v>8</v>
      </c>
      <c r="H28" s="116" t="s">
        <v>61</v>
      </c>
      <c r="I28" s="117">
        <v>6.4000000000000001E-2</v>
      </c>
      <c r="J28" s="118">
        <f t="shared" si="10"/>
        <v>6.4000000000000001E-2</v>
      </c>
      <c r="K28" s="154">
        <v>8.0000000000000002E-3</v>
      </c>
      <c r="M28" s="119">
        <v>8</v>
      </c>
      <c r="N28" s="116" t="s">
        <v>61</v>
      </c>
      <c r="O28" s="117">
        <v>7.1999999999999995E-2</v>
      </c>
      <c r="P28" s="118">
        <f t="shared" si="6"/>
        <v>7.1999999999999995E-2</v>
      </c>
      <c r="R28" s="119">
        <v>8</v>
      </c>
      <c r="S28" s="116" t="s">
        <v>61</v>
      </c>
      <c r="T28" s="117">
        <v>8.3000000000000004E-2</v>
      </c>
      <c r="U28" s="118">
        <f t="shared" si="7"/>
        <v>8.3000000000000004E-2</v>
      </c>
      <c r="W28" s="119">
        <v>8</v>
      </c>
      <c r="X28" s="116" t="s">
        <v>61</v>
      </c>
      <c r="Y28" s="117">
        <v>7.6999999999999999E-2</v>
      </c>
      <c r="Z28" s="118">
        <f t="shared" si="8"/>
        <v>7.6999999999999999E-2</v>
      </c>
    </row>
    <row r="29" spans="1:26">
      <c r="A29" s="115">
        <v>9</v>
      </c>
      <c r="B29" s="116" t="s">
        <v>62</v>
      </c>
      <c r="C29" s="117">
        <f t="shared" si="9"/>
        <v>5.6999999999999995E-2</v>
      </c>
      <c r="D29" s="118">
        <f t="shared" si="5"/>
        <v>5.6999999999999995E-2</v>
      </c>
      <c r="E29" s="154">
        <v>8.0000000000000002E-3</v>
      </c>
      <c r="F29" s="108"/>
      <c r="G29" s="115">
        <v>9</v>
      </c>
      <c r="H29" s="116" t="s">
        <v>62</v>
      </c>
      <c r="I29" s="117">
        <v>5.1999999999999998E-2</v>
      </c>
      <c r="J29" s="118">
        <f t="shared" si="10"/>
        <v>5.1999999999999998E-2</v>
      </c>
      <c r="K29" s="154">
        <v>4.0000000000000001E-3</v>
      </c>
      <c r="M29" s="115">
        <v>9</v>
      </c>
      <c r="N29" s="116" t="s">
        <v>62</v>
      </c>
      <c r="O29" s="117">
        <v>5.3999999999999999E-2</v>
      </c>
      <c r="P29" s="118">
        <f t="shared" si="6"/>
        <v>5.3999999999999999E-2</v>
      </c>
      <c r="R29" s="115">
        <v>9</v>
      </c>
      <c r="S29" s="116" t="s">
        <v>62</v>
      </c>
      <c r="T29" s="117">
        <v>0.06</v>
      </c>
      <c r="U29" s="118">
        <f t="shared" si="7"/>
        <v>0.06</v>
      </c>
      <c r="W29" s="115">
        <v>9</v>
      </c>
      <c r="X29" s="116" t="s">
        <v>62</v>
      </c>
      <c r="Y29" s="117">
        <v>8.4000000000000005E-2</v>
      </c>
      <c r="Z29" s="118">
        <f t="shared" si="8"/>
        <v>8.4000000000000005E-2</v>
      </c>
    </row>
    <row r="30" spans="1:26">
      <c r="A30" s="119">
        <v>10</v>
      </c>
      <c r="B30" s="116" t="s">
        <v>63</v>
      </c>
      <c r="C30" s="117">
        <f t="shared" si="9"/>
        <v>4.9000000000000002E-2</v>
      </c>
      <c r="D30" s="118">
        <f t="shared" si="5"/>
        <v>4.9000000000000002E-2</v>
      </c>
      <c r="E30" s="154">
        <v>4.0000000000000001E-3</v>
      </c>
      <c r="F30" s="108"/>
      <c r="G30" s="119">
        <v>10</v>
      </c>
      <c r="H30" s="116" t="s">
        <v>63</v>
      </c>
      <c r="I30" s="117">
        <v>5.0999999999999997E-2</v>
      </c>
      <c r="J30" s="118">
        <f t="shared" si="10"/>
        <v>5.0999999999999997E-2</v>
      </c>
      <c r="K30" s="154">
        <v>3.0000000000000001E-3</v>
      </c>
      <c r="M30" s="119">
        <v>10</v>
      </c>
      <c r="N30" s="116" t="s">
        <v>63</v>
      </c>
      <c r="O30" s="117">
        <v>4.9000000000000002E-2</v>
      </c>
      <c r="P30" s="118">
        <f t="shared" si="6"/>
        <v>4.9000000000000002E-2</v>
      </c>
      <c r="R30" s="119">
        <v>10</v>
      </c>
      <c r="S30" s="116" t="s">
        <v>63</v>
      </c>
      <c r="T30" s="117">
        <v>4.9000000000000002E-2</v>
      </c>
      <c r="U30" s="118">
        <f t="shared" si="7"/>
        <v>4.9000000000000002E-2</v>
      </c>
      <c r="W30" s="119">
        <v>10</v>
      </c>
      <c r="X30" s="116" t="s">
        <v>63</v>
      </c>
      <c r="Y30" s="117">
        <v>8.4000000000000005E-2</v>
      </c>
      <c r="Z30" s="118">
        <f t="shared" si="8"/>
        <v>8.4000000000000005E-2</v>
      </c>
    </row>
    <row r="31" spans="1:26">
      <c r="A31" s="115">
        <v>11</v>
      </c>
      <c r="B31" s="116" t="s">
        <v>64</v>
      </c>
      <c r="C31" s="117">
        <f t="shared" si="9"/>
        <v>5.1000000000000004E-2</v>
      </c>
      <c r="D31" s="118">
        <f t="shared" si="5"/>
        <v>5.1000000000000004E-2</v>
      </c>
      <c r="E31" s="154">
        <v>4.0000000000000001E-3</v>
      </c>
      <c r="F31" s="108"/>
      <c r="G31" s="115">
        <v>11</v>
      </c>
      <c r="H31" s="116" t="s">
        <v>64</v>
      </c>
      <c r="I31" s="117">
        <v>5.6000000000000001E-2</v>
      </c>
      <c r="J31" s="118">
        <f t="shared" si="10"/>
        <v>5.6000000000000001E-2</v>
      </c>
      <c r="K31" s="154">
        <v>4.0000000000000001E-3</v>
      </c>
      <c r="M31" s="115">
        <v>11</v>
      </c>
      <c r="N31" s="116" t="s">
        <v>64</v>
      </c>
      <c r="O31" s="117">
        <v>5.1999999999999998E-2</v>
      </c>
      <c r="P31" s="118">
        <f t="shared" si="6"/>
        <v>5.1999999999999998E-2</v>
      </c>
      <c r="R31" s="115">
        <v>11</v>
      </c>
      <c r="S31" s="116" t="s">
        <v>64</v>
      </c>
      <c r="T31" s="117">
        <v>0.05</v>
      </c>
      <c r="U31" s="118">
        <f t="shared" si="7"/>
        <v>0.05</v>
      </c>
      <c r="W31" s="115">
        <v>11</v>
      </c>
      <c r="X31" s="116" t="s">
        <v>64</v>
      </c>
      <c r="Y31" s="117">
        <v>9.0999999999999998E-2</v>
      </c>
      <c r="Z31" s="118">
        <f t="shared" si="8"/>
        <v>9.0999999999999998E-2</v>
      </c>
    </row>
    <row r="32" spans="1:26">
      <c r="A32" s="119">
        <v>12</v>
      </c>
      <c r="B32" s="116" t="s">
        <v>65</v>
      </c>
      <c r="C32" s="117">
        <f t="shared" si="9"/>
        <v>5.4999999999999993E-2</v>
      </c>
      <c r="D32" s="118">
        <f t="shared" si="5"/>
        <v>5.4999999999999993E-2</v>
      </c>
      <c r="E32" s="154">
        <v>4.0000000000000001E-3</v>
      </c>
      <c r="F32" s="108"/>
      <c r="G32" s="119">
        <v>12</v>
      </c>
      <c r="H32" s="116" t="s">
        <v>65</v>
      </c>
      <c r="I32" s="117">
        <v>5.8000000000000003E-2</v>
      </c>
      <c r="J32" s="118">
        <f t="shared" si="10"/>
        <v>5.8000000000000003E-2</v>
      </c>
      <c r="K32" s="154">
        <v>3.0000000000000001E-3</v>
      </c>
      <c r="M32" s="119">
        <v>12</v>
      </c>
      <c r="N32" s="116" t="s">
        <v>65</v>
      </c>
      <c r="O32" s="117">
        <v>5.8999999999999997E-2</v>
      </c>
      <c r="P32" s="118">
        <f t="shared" si="6"/>
        <v>5.8999999999999997E-2</v>
      </c>
      <c r="R32" s="119">
        <v>12</v>
      </c>
      <c r="S32" s="116" t="s">
        <v>65</v>
      </c>
      <c r="T32" s="117">
        <v>5.0999999999999997E-2</v>
      </c>
      <c r="U32" s="118">
        <f t="shared" si="7"/>
        <v>5.0999999999999997E-2</v>
      </c>
      <c r="W32" s="119">
        <v>12</v>
      </c>
      <c r="X32" s="116" t="s">
        <v>65</v>
      </c>
      <c r="Y32" s="117">
        <v>8.4000000000000005E-2</v>
      </c>
      <c r="Z32" s="118">
        <f t="shared" si="8"/>
        <v>8.4000000000000005E-2</v>
      </c>
    </row>
    <row r="33" spans="1:26">
      <c r="A33" s="115">
        <v>13</v>
      </c>
      <c r="B33" s="116" t="s">
        <v>66</v>
      </c>
      <c r="C33" s="117">
        <f t="shared" si="9"/>
        <v>5.1500000000000004E-2</v>
      </c>
      <c r="D33" s="118">
        <f t="shared" si="5"/>
        <v>5.1500000000000004E-2</v>
      </c>
      <c r="E33" s="154">
        <v>4.0000000000000001E-3</v>
      </c>
      <c r="F33" s="108"/>
      <c r="G33" s="115">
        <v>13</v>
      </c>
      <c r="H33" s="116" t="s">
        <v>66</v>
      </c>
      <c r="I33" s="117">
        <v>5.2999999999999999E-2</v>
      </c>
      <c r="J33" s="118">
        <f t="shared" si="10"/>
        <v>5.2999999999999999E-2</v>
      </c>
      <c r="K33" s="154">
        <v>4.0000000000000001E-3</v>
      </c>
      <c r="M33" s="115">
        <v>13</v>
      </c>
      <c r="N33" s="116" t="s">
        <v>66</v>
      </c>
      <c r="O33" s="117">
        <v>5.5E-2</v>
      </c>
      <c r="P33" s="118">
        <f t="shared" si="6"/>
        <v>5.5E-2</v>
      </c>
      <c r="R33" s="115">
        <v>13</v>
      </c>
      <c r="S33" s="116" t="s">
        <v>66</v>
      </c>
      <c r="T33" s="117">
        <v>4.8000000000000001E-2</v>
      </c>
      <c r="U33" s="118">
        <f t="shared" si="7"/>
        <v>4.8000000000000001E-2</v>
      </c>
      <c r="W33" s="115">
        <v>13</v>
      </c>
      <c r="X33" s="116" t="s">
        <v>66</v>
      </c>
      <c r="Y33" s="117">
        <v>5.3999999999999999E-2</v>
      </c>
      <c r="Z33" s="118">
        <f t="shared" si="8"/>
        <v>5.3999999999999999E-2</v>
      </c>
    </row>
    <row r="34" spans="1:26">
      <c r="A34" s="119">
        <v>14</v>
      </c>
      <c r="B34" s="116" t="s">
        <v>67</v>
      </c>
      <c r="C34" s="117">
        <f t="shared" si="9"/>
        <v>6.2E-2</v>
      </c>
      <c r="D34" s="118">
        <f t="shared" si="5"/>
        <v>6.2E-2</v>
      </c>
      <c r="E34" s="154">
        <v>6.0000000000000001E-3</v>
      </c>
      <c r="F34" s="108"/>
      <c r="G34" s="119">
        <v>14</v>
      </c>
      <c r="H34" s="116" t="s">
        <v>67</v>
      </c>
      <c r="I34" s="117">
        <v>6.6000000000000003E-2</v>
      </c>
      <c r="J34" s="118">
        <f t="shared" si="10"/>
        <v>6.6000000000000003E-2</v>
      </c>
      <c r="K34" s="154">
        <v>3.0000000000000001E-3</v>
      </c>
      <c r="M34" s="119">
        <v>14</v>
      </c>
      <c r="N34" s="116" t="s">
        <v>67</v>
      </c>
      <c r="O34" s="117">
        <v>6.7000000000000004E-2</v>
      </c>
      <c r="P34" s="118">
        <f t="shared" si="6"/>
        <v>6.7000000000000004E-2</v>
      </c>
      <c r="R34" s="119">
        <v>14</v>
      </c>
      <c r="S34" s="116" t="s">
        <v>67</v>
      </c>
      <c r="T34" s="117">
        <v>5.7000000000000002E-2</v>
      </c>
      <c r="U34" s="118">
        <f t="shared" si="7"/>
        <v>5.7000000000000002E-2</v>
      </c>
      <c r="W34" s="119">
        <v>14</v>
      </c>
      <c r="X34" s="116" t="s">
        <v>67</v>
      </c>
      <c r="Y34" s="117">
        <v>7.8E-2</v>
      </c>
      <c r="Z34" s="118">
        <f t="shared" si="8"/>
        <v>7.8E-2</v>
      </c>
    </row>
    <row r="35" spans="1:26">
      <c r="A35" s="115">
        <v>15</v>
      </c>
      <c r="B35" s="116" t="s">
        <v>7</v>
      </c>
      <c r="C35" s="117">
        <f t="shared" si="9"/>
        <v>5.8999999999999997E-2</v>
      </c>
      <c r="D35" s="118">
        <f t="shared" si="5"/>
        <v>5.8999999999999997E-2</v>
      </c>
      <c r="E35" s="154">
        <v>5.0000000000000001E-3</v>
      </c>
      <c r="F35" s="108"/>
      <c r="G35" s="115">
        <v>15</v>
      </c>
      <c r="H35" s="116" t="s">
        <v>7</v>
      </c>
      <c r="I35" s="117">
        <v>6.7000000000000004E-2</v>
      </c>
      <c r="J35" s="118">
        <f t="shared" si="10"/>
        <v>6.7000000000000004E-2</v>
      </c>
      <c r="K35" s="154">
        <v>4.0000000000000001E-3</v>
      </c>
      <c r="M35" s="115">
        <v>15</v>
      </c>
      <c r="N35" s="116" t="s">
        <v>7</v>
      </c>
      <c r="O35" s="117">
        <v>6.0999999999999999E-2</v>
      </c>
      <c r="P35" s="118">
        <f t="shared" si="6"/>
        <v>6.0999999999999999E-2</v>
      </c>
      <c r="R35" s="115">
        <v>15</v>
      </c>
      <c r="S35" s="116" t="s">
        <v>7</v>
      </c>
      <c r="T35" s="117">
        <v>5.7000000000000002E-2</v>
      </c>
      <c r="U35" s="118">
        <f t="shared" si="7"/>
        <v>5.7000000000000002E-2</v>
      </c>
      <c r="W35" s="115">
        <v>15</v>
      </c>
      <c r="X35" s="116" t="s">
        <v>7</v>
      </c>
      <c r="Y35" s="117">
        <v>8.5000000000000006E-2</v>
      </c>
      <c r="Z35" s="118">
        <f t="shared" si="8"/>
        <v>8.5000000000000006E-2</v>
      </c>
    </row>
    <row r="36" spans="1:26">
      <c r="A36" s="119">
        <v>16</v>
      </c>
      <c r="B36" s="116" t="s">
        <v>68</v>
      </c>
      <c r="C36" s="117">
        <f t="shared" si="9"/>
        <v>6.1499999999999999E-2</v>
      </c>
      <c r="D36" s="118">
        <f t="shared" si="5"/>
        <v>6.1499999999999999E-2</v>
      </c>
      <c r="E36" s="154">
        <v>4.0000000000000001E-3</v>
      </c>
      <c r="F36" s="108"/>
      <c r="G36" s="119">
        <v>16</v>
      </c>
      <c r="H36" s="116" t="s">
        <v>68</v>
      </c>
      <c r="I36" s="117">
        <v>7.0000000000000007E-2</v>
      </c>
      <c r="J36" s="118">
        <f t="shared" si="10"/>
        <v>7.0000000000000007E-2</v>
      </c>
      <c r="K36" s="154">
        <v>5.0000000000000001E-3</v>
      </c>
      <c r="M36" s="119">
        <v>16</v>
      </c>
      <c r="N36" s="116" t="s">
        <v>68</v>
      </c>
      <c r="O36" s="117">
        <v>6.3E-2</v>
      </c>
      <c r="P36" s="118">
        <f t="shared" si="6"/>
        <v>6.3E-2</v>
      </c>
      <c r="R36" s="119">
        <v>16</v>
      </c>
      <c r="S36" s="116" t="s">
        <v>68</v>
      </c>
      <c r="T36" s="117">
        <v>0.06</v>
      </c>
      <c r="U36" s="118">
        <f t="shared" si="7"/>
        <v>0.06</v>
      </c>
      <c r="W36" s="119">
        <v>16</v>
      </c>
      <c r="X36" s="116" t="s">
        <v>68</v>
      </c>
      <c r="Y36" s="117">
        <v>0.08</v>
      </c>
      <c r="Z36" s="118">
        <f t="shared" si="8"/>
        <v>0.08</v>
      </c>
    </row>
    <row r="37" spans="1:26">
      <c r="A37" s="115">
        <v>17</v>
      </c>
      <c r="B37" s="116" t="s">
        <v>69</v>
      </c>
      <c r="C37" s="117">
        <f t="shared" si="9"/>
        <v>7.9000000000000001E-2</v>
      </c>
      <c r="D37" s="118">
        <f t="shared" si="5"/>
        <v>7.9000000000000001E-2</v>
      </c>
      <c r="E37" s="154">
        <v>6.0000000000000001E-3</v>
      </c>
      <c r="F37" s="108"/>
      <c r="G37" s="115">
        <v>17</v>
      </c>
      <c r="H37" s="116" t="s">
        <v>69</v>
      </c>
      <c r="I37" s="117">
        <v>8.3000000000000004E-2</v>
      </c>
      <c r="J37" s="118">
        <f t="shared" si="10"/>
        <v>8.3000000000000004E-2</v>
      </c>
      <c r="K37" s="154">
        <v>5.0000000000000001E-3</v>
      </c>
      <c r="M37" s="115">
        <v>17</v>
      </c>
      <c r="N37" s="116" t="s">
        <v>69</v>
      </c>
      <c r="O37" s="117">
        <v>7.9000000000000001E-2</v>
      </c>
      <c r="P37" s="118">
        <f t="shared" si="6"/>
        <v>7.9000000000000001E-2</v>
      </c>
      <c r="R37" s="115">
        <v>17</v>
      </c>
      <c r="S37" s="116" t="s">
        <v>69</v>
      </c>
      <c r="T37" s="117">
        <v>7.9000000000000001E-2</v>
      </c>
      <c r="U37" s="118">
        <f t="shared" si="7"/>
        <v>7.9000000000000001E-2</v>
      </c>
      <c r="W37" s="115">
        <v>17</v>
      </c>
      <c r="X37" s="116" t="s">
        <v>69</v>
      </c>
      <c r="Y37" s="117">
        <v>6.8000000000000005E-2</v>
      </c>
      <c r="Z37" s="118">
        <f t="shared" si="8"/>
        <v>6.8000000000000005E-2</v>
      </c>
    </row>
    <row r="38" spans="1:26">
      <c r="A38" s="119">
        <v>18</v>
      </c>
      <c r="B38" s="116" t="s">
        <v>8</v>
      </c>
      <c r="C38" s="117">
        <f t="shared" si="9"/>
        <v>9.2999999999999999E-2</v>
      </c>
      <c r="D38" s="118">
        <f t="shared" si="5"/>
        <v>9.2999999999999999E-2</v>
      </c>
      <c r="E38" s="154">
        <v>8.9999999999999993E-3</v>
      </c>
      <c r="F38" s="108"/>
      <c r="G38" s="119">
        <v>18</v>
      </c>
      <c r="H38" s="116" t="s">
        <v>8</v>
      </c>
      <c r="I38" s="117">
        <v>9.4E-2</v>
      </c>
      <c r="J38" s="118">
        <f t="shared" si="10"/>
        <v>9.4E-2</v>
      </c>
      <c r="K38" s="154">
        <v>4.0000000000000001E-3</v>
      </c>
      <c r="M38" s="119">
        <v>18</v>
      </c>
      <c r="N38" s="116" t="s">
        <v>8</v>
      </c>
      <c r="O38" s="117">
        <v>9.1999999999999998E-2</v>
      </c>
      <c r="P38" s="118">
        <f t="shared" si="6"/>
        <v>9.1999999999999998E-2</v>
      </c>
      <c r="R38" s="119">
        <v>18</v>
      </c>
      <c r="S38" s="116" t="s">
        <v>8</v>
      </c>
      <c r="T38" s="117">
        <v>9.4E-2</v>
      </c>
      <c r="U38" s="118">
        <f t="shared" si="7"/>
        <v>9.4E-2</v>
      </c>
      <c r="W38" s="119">
        <v>18</v>
      </c>
      <c r="X38" s="116" t="s">
        <v>8</v>
      </c>
      <c r="Y38" s="117">
        <v>4.7E-2</v>
      </c>
      <c r="Z38" s="118">
        <f t="shared" si="8"/>
        <v>4.7E-2</v>
      </c>
    </row>
    <row r="39" spans="1:26">
      <c r="A39" s="115">
        <v>19</v>
      </c>
      <c r="B39" s="116" t="s">
        <v>70</v>
      </c>
      <c r="C39" s="117">
        <f t="shared" si="9"/>
        <v>7.2999999999999995E-2</v>
      </c>
      <c r="D39" s="118">
        <f t="shared" si="5"/>
        <v>7.2999999999999995E-2</v>
      </c>
      <c r="E39" s="154">
        <v>5.0000000000000001E-3</v>
      </c>
      <c r="F39" s="108"/>
      <c r="G39" s="115">
        <v>19</v>
      </c>
      <c r="H39" s="116" t="s">
        <v>70</v>
      </c>
      <c r="I39" s="117">
        <v>7.3999999999999996E-2</v>
      </c>
      <c r="J39" s="118">
        <f t="shared" si="10"/>
        <v>7.3999999999999996E-2</v>
      </c>
      <c r="K39" s="154">
        <v>4.0000000000000001E-3</v>
      </c>
      <c r="M39" s="115">
        <v>19</v>
      </c>
      <c r="N39" s="116" t="s">
        <v>70</v>
      </c>
      <c r="O39" s="117">
        <v>7.2999999999999995E-2</v>
      </c>
      <c r="P39" s="118">
        <f t="shared" si="6"/>
        <v>7.2999999999999995E-2</v>
      </c>
      <c r="R39" s="115">
        <v>19</v>
      </c>
      <c r="S39" s="116" t="s">
        <v>70</v>
      </c>
      <c r="T39" s="117">
        <v>7.2999999999999995E-2</v>
      </c>
      <c r="U39" s="118">
        <f t="shared" si="7"/>
        <v>7.2999999999999995E-2</v>
      </c>
      <c r="W39" s="115">
        <v>19</v>
      </c>
      <c r="X39" s="116" t="s">
        <v>70</v>
      </c>
      <c r="Y39" s="117">
        <v>2.9000000000000001E-2</v>
      </c>
      <c r="Z39" s="118">
        <f t="shared" si="8"/>
        <v>2.9000000000000001E-2</v>
      </c>
    </row>
    <row r="40" spans="1:26">
      <c r="A40" s="119">
        <v>20</v>
      </c>
      <c r="B40" s="116" t="s">
        <v>71</v>
      </c>
      <c r="C40" s="117">
        <f t="shared" si="9"/>
        <v>0.05</v>
      </c>
      <c r="D40" s="118">
        <f t="shared" si="5"/>
        <v>0.05</v>
      </c>
      <c r="E40" s="154">
        <v>4.0000000000000001E-3</v>
      </c>
      <c r="F40" s="108"/>
      <c r="G40" s="119">
        <v>20</v>
      </c>
      <c r="H40" s="116" t="s">
        <v>71</v>
      </c>
      <c r="I40" s="117">
        <v>5.0999999999999997E-2</v>
      </c>
      <c r="J40" s="118">
        <f t="shared" si="10"/>
        <v>5.0999999999999997E-2</v>
      </c>
      <c r="K40" s="154">
        <v>4.0000000000000001E-3</v>
      </c>
      <c r="M40" s="119">
        <v>20</v>
      </c>
      <c r="N40" s="116" t="s">
        <v>71</v>
      </c>
      <c r="O40" s="117">
        <v>5.0999999999999997E-2</v>
      </c>
      <c r="P40" s="118">
        <f t="shared" si="6"/>
        <v>5.0999999999999997E-2</v>
      </c>
      <c r="R40" s="119">
        <v>20</v>
      </c>
      <c r="S40" s="116" t="s">
        <v>71</v>
      </c>
      <c r="T40" s="117">
        <v>4.9000000000000002E-2</v>
      </c>
      <c r="U40" s="118">
        <f t="shared" si="7"/>
        <v>4.9000000000000002E-2</v>
      </c>
      <c r="W40" s="119">
        <v>20</v>
      </c>
      <c r="X40" s="116" t="s">
        <v>71</v>
      </c>
      <c r="Y40" s="117">
        <v>1.7999999999999999E-2</v>
      </c>
      <c r="Z40" s="118">
        <f t="shared" si="8"/>
        <v>1.7999999999999999E-2</v>
      </c>
    </row>
    <row r="41" spans="1:26">
      <c r="A41" s="115">
        <v>21</v>
      </c>
      <c r="B41" s="116" t="s">
        <v>72</v>
      </c>
      <c r="C41" s="117">
        <f t="shared" si="9"/>
        <v>3.2000000000000001E-2</v>
      </c>
      <c r="D41" s="118">
        <f t="shared" si="5"/>
        <v>3.2000000000000001E-2</v>
      </c>
      <c r="E41" s="154">
        <v>3.0000000000000001E-3</v>
      </c>
      <c r="F41" s="108"/>
      <c r="G41" s="115">
        <v>21</v>
      </c>
      <c r="H41" s="116" t="s">
        <v>72</v>
      </c>
      <c r="I41" s="117">
        <v>3.2000000000000001E-2</v>
      </c>
      <c r="J41" s="118">
        <f t="shared" si="10"/>
        <v>3.2000000000000001E-2</v>
      </c>
      <c r="K41" s="154">
        <v>3.0000000000000001E-3</v>
      </c>
      <c r="M41" s="115">
        <v>21</v>
      </c>
      <c r="N41" s="116" t="s">
        <v>72</v>
      </c>
      <c r="O41" s="117">
        <v>3.3000000000000002E-2</v>
      </c>
      <c r="P41" s="118">
        <f t="shared" si="6"/>
        <v>3.3000000000000002E-2</v>
      </c>
      <c r="R41" s="115">
        <v>21</v>
      </c>
      <c r="S41" s="116" t="s">
        <v>72</v>
      </c>
      <c r="T41" s="117">
        <v>3.1E-2</v>
      </c>
      <c r="U41" s="118">
        <f t="shared" si="7"/>
        <v>3.1E-2</v>
      </c>
      <c r="W41" s="115">
        <v>21</v>
      </c>
      <c r="X41" s="116" t="s">
        <v>72</v>
      </c>
      <c r="Y41" s="117">
        <v>1.2E-2</v>
      </c>
      <c r="Z41" s="118">
        <f t="shared" si="8"/>
        <v>1.2E-2</v>
      </c>
    </row>
    <row r="42" spans="1:26">
      <c r="A42" s="119">
        <v>22</v>
      </c>
      <c r="B42" s="116" t="s">
        <v>73</v>
      </c>
      <c r="C42" s="117">
        <f t="shared" si="9"/>
        <v>2.4500000000000001E-2</v>
      </c>
      <c r="D42" s="118">
        <f t="shared" si="5"/>
        <v>2.4500000000000001E-2</v>
      </c>
      <c r="E42" s="154">
        <v>3.0000000000000001E-3</v>
      </c>
      <c r="F42" s="108"/>
      <c r="G42" s="119">
        <v>22</v>
      </c>
      <c r="H42" s="116" t="s">
        <v>73</v>
      </c>
      <c r="I42" s="117">
        <v>2.4E-2</v>
      </c>
      <c r="J42" s="118">
        <f t="shared" si="10"/>
        <v>2.4E-2</v>
      </c>
      <c r="K42" s="154">
        <v>3.0000000000000001E-3</v>
      </c>
      <c r="M42" s="119">
        <v>22</v>
      </c>
      <c r="N42" s="116" t="s">
        <v>73</v>
      </c>
      <c r="O42" s="117">
        <v>2.5000000000000001E-2</v>
      </c>
      <c r="P42" s="118">
        <f t="shared" si="6"/>
        <v>2.5000000000000001E-2</v>
      </c>
      <c r="R42" s="119">
        <v>22</v>
      </c>
      <c r="S42" s="116" t="s">
        <v>73</v>
      </c>
      <c r="T42" s="117">
        <v>2.4E-2</v>
      </c>
      <c r="U42" s="118">
        <f t="shared" si="7"/>
        <v>2.4E-2</v>
      </c>
      <c r="W42" s="119">
        <v>22</v>
      </c>
      <c r="X42" s="116" t="s">
        <v>73</v>
      </c>
      <c r="Y42" s="117">
        <v>7.0000000000000001E-3</v>
      </c>
      <c r="Z42" s="118">
        <f t="shared" si="8"/>
        <v>7.0000000000000001E-3</v>
      </c>
    </row>
    <row r="43" spans="1:26">
      <c r="A43" s="115">
        <v>23</v>
      </c>
      <c r="B43" s="116" t="s">
        <v>9</v>
      </c>
      <c r="C43" s="117">
        <f t="shared" si="9"/>
        <v>2.1999999999999999E-2</v>
      </c>
      <c r="D43" s="118">
        <f t="shared" si="5"/>
        <v>2.1999999999999999E-2</v>
      </c>
      <c r="E43" s="154">
        <v>3.0000000000000001E-3</v>
      </c>
      <c r="F43" s="108"/>
      <c r="G43" s="115">
        <v>23</v>
      </c>
      <c r="H43" s="116" t="s">
        <v>9</v>
      </c>
      <c r="I43" s="117">
        <v>2.1000000000000001E-2</v>
      </c>
      <c r="J43" s="118">
        <f t="shared" si="10"/>
        <v>2.1000000000000001E-2</v>
      </c>
      <c r="K43" s="154">
        <v>3.0000000000000001E-3</v>
      </c>
      <c r="M43" s="115">
        <v>23</v>
      </c>
      <c r="N43" s="116" t="s">
        <v>9</v>
      </c>
      <c r="O43" s="117">
        <v>2.1999999999999999E-2</v>
      </c>
      <c r="P43" s="118">
        <f t="shared" si="6"/>
        <v>2.1999999999999999E-2</v>
      </c>
      <c r="R43" s="115">
        <v>23</v>
      </c>
      <c r="S43" s="116" t="s">
        <v>9</v>
      </c>
      <c r="T43" s="117">
        <v>2.1999999999999999E-2</v>
      </c>
      <c r="U43" s="118">
        <f t="shared" si="7"/>
        <v>2.1999999999999999E-2</v>
      </c>
      <c r="W43" s="115">
        <v>23</v>
      </c>
      <c r="X43" s="116" t="s">
        <v>9</v>
      </c>
      <c r="Y43" s="117">
        <v>4.0000000000000001E-3</v>
      </c>
      <c r="Z43" s="118">
        <f t="shared" si="8"/>
        <v>4.0000000000000001E-3</v>
      </c>
    </row>
    <row r="44" spans="1:26">
      <c r="A44" s="119">
        <v>24</v>
      </c>
      <c r="B44" s="116" t="s">
        <v>74</v>
      </c>
      <c r="C44" s="117">
        <f>(O44+T44)/2</f>
        <v>1.6E-2</v>
      </c>
      <c r="D44" s="118">
        <f t="shared" si="5"/>
        <v>1.6E-2</v>
      </c>
      <c r="E44" s="154">
        <v>2E-3</v>
      </c>
      <c r="F44" s="108"/>
      <c r="G44" s="119">
        <v>24</v>
      </c>
      <c r="H44" s="116" t="s">
        <v>74</v>
      </c>
      <c r="I44" s="117">
        <v>1.4E-2</v>
      </c>
      <c r="J44" s="118">
        <f t="shared" si="10"/>
        <v>1.4E-2</v>
      </c>
      <c r="K44" s="154">
        <v>2E-3</v>
      </c>
      <c r="M44" s="119">
        <v>24</v>
      </c>
      <c r="N44" s="116" t="s">
        <v>74</v>
      </c>
      <c r="O44" s="117">
        <v>1.6E-2</v>
      </c>
      <c r="P44" s="118">
        <f t="shared" si="6"/>
        <v>1.6E-2</v>
      </c>
      <c r="R44" s="119">
        <v>24</v>
      </c>
      <c r="S44" s="116" t="s">
        <v>74</v>
      </c>
      <c r="T44" s="117">
        <v>1.6E-2</v>
      </c>
      <c r="U44" s="118">
        <f>T44</f>
        <v>1.6E-2</v>
      </c>
      <c r="W44" s="119">
        <v>24</v>
      </c>
      <c r="X44" s="116" t="s">
        <v>74</v>
      </c>
      <c r="Y44" s="117">
        <v>3.0000000000000001E-3</v>
      </c>
      <c r="Z44" s="118">
        <f t="shared" si="8"/>
        <v>3.0000000000000001E-3</v>
      </c>
    </row>
    <row r="45" spans="1:26">
      <c r="A45" s="129" t="s">
        <v>113</v>
      </c>
      <c r="B45" s="108"/>
      <c r="C45" s="120">
        <f>SUM(C27:C42)</f>
        <v>0.92949999999999988</v>
      </c>
      <c r="D45" s="108"/>
      <c r="E45" s="108"/>
      <c r="F45" s="108"/>
      <c r="G45" s="129" t="s">
        <v>113</v>
      </c>
      <c r="H45" s="108"/>
      <c r="I45" s="120">
        <f>SUM(I27:I42)</f>
        <v>0.93699999999999994</v>
      </c>
      <c r="J45" s="108"/>
      <c r="K45" s="108"/>
      <c r="M45" s="129" t="s">
        <v>113</v>
      </c>
      <c r="N45" s="108"/>
      <c r="O45" s="120">
        <f>SUM(O27:O42)</f>
        <v>0.93299999999999983</v>
      </c>
      <c r="P45" s="108"/>
      <c r="R45" s="129" t="s">
        <v>113</v>
      </c>
      <c r="S45" s="108"/>
      <c r="T45" s="120">
        <f>SUM(T27:T42)</f>
        <v>0.92600000000000005</v>
      </c>
      <c r="U45" s="108"/>
      <c r="W45" s="129" t="s">
        <v>113</v>
      </c>
      <c r="X45" s="108"/>
      <c r="Y45" s="120">
        <f>SUM(Y27:Y42)</f>
        <v>0.95299999999999996</v>
      </c>
      <c r="Z45" s="108"/>
    </row>
    <row r="46" spans="1:26">
      <c r="A46" s="108"/>
      <c r="B46" s="108"/>
      <c r="C46" s="108"/>
      <c r="D46" s="108"/>
      <c r="E46" s="108"/>
      <c r="F46" s="108"/>
      <c r="G46" s="108"/>
      <c r="H46" s="108"/>
      <c r="I46" s="108"/>
      <c r="J46" s="108"/>
      <c r="K46" s="108"/>
      <c r="M46" s="108"/>
      <c r="N46" s="108"/>
      <c r="O46" s="108"/>
      <c r="P46" s="108"/>
    </row>
    <row r="47" spans="1:26">
      <c r="A47" s="108"/>
      <c r="B47" s="108"/>
      <c r="C47" s="108"/>
      <c r="D47" s="108"/>
      <c r="E47" s="108"/>
      <c r="F47" s="108"/>
      <c r="G47" s="108"/>
      <c r="H47" s="108"/>
      <c r="I47" s="108"/>
      <c r="J47" s="108"/>
      <c r="K47" s="108"/>
      <c r="M47" s="108"/>
      <c r="N47" s="108"/>
      <c r="O47" s="108"/>
      <c r="P47" s="108"/>
    </row>
    <row r="48" spans="1:26">
      <c r="A48" s="109" t="s">
        <v>106</v>
      </c>
      <c r="B48" s="108"/>
      <c r="C48" s="108"/>
      <c r="D48" s="108"/>
      <c r="E48" s="108"/>
      <c r="F48" s="108"/>
      <c r="G48" s="109" t="s">
        <v>90</v>
      </c>
      <c r="H48" s="108"/>
      <c r="I48" s="108"/>
      <c r="J48" s="108"/>
      <c r="K48" s="108"/>
      <c r="M48" s="109" t="s">
        <v>100</v>
      </c>
      <c r="N48" s="108"/>
      <c r="O48" s="108"/>
      <c r="P48" s="108"/>
      <c r="R48" s="109" t="s">
        <v>103</v>
      </c>
      <c r="W48" s="109" t="s">
        <v>110</v>
      </c>
    </row>
    <row r="49" spans="1:26">
      <c r="A49" s="108"/>
      <c r="B49" s="108"/>
      <c r="C49" s="110" t="s">
        <v>93</v>
      </c>
      <c r="D49" s="152" t="s">
        <v>133</v>
      </c>
      <c r="E49" s="129" t="s">
        <v>132</v>
      </c>
      <c r="F49" s="108"/>
      <c r="G49" s="108"/>
      <c r="H49" s="108"/>
      <c r="I49" s="110" t="s">
        <v>93</v>
      </c>
      <c r="J49" s="108"/>
      <c r="K49" s="129" t="s">
        <v>132</v>
      </c>
      <c r="M49" s="108"/>
      <c r="N49" s="108"/>
      <c r="O49" s="110" t="s">
        <v>93</v>
      </c>
      <c r="P49" s="108"/>
      <c r="R49" s="108"/>
      <c r="S49" s="108"/>
      <c r="T49" s="110" t="s">
        <v>93</v>
      </c>
      <c r="U49" s="108"/>
      <c r="W49" s="108"/>
      <c r="X49" s="108"/>
      <c r="Y49" s="110" t="s">
        <v>93</v>
      </c>
      <c r="Z49" s="108"/>
    </row>
    <row r="50" spans="1:26">
      <c r="A50" s="111">
        <v>1</v>
      </c>
      <c r="B50" s="121" t="s">
        <v>33</v>
      </c>
      <c r="C50" s="113">
        <v>0.95</v>
      </c>
      <c r="D50" s="114">
        <f>C50</f>
        <v>0.95</v>
      </c>
      <c r="E50" s="153">
        <v>0.02</v>
      </c>
      <c r="F50" s="108"/>
      <c r="G50" s="111">
        <v>1</v>
      </c>
      <c r="H50" s="121" t="s">
        <v>33</v>
      </c>
      <c r="I50" s="113">
        <v>0.94</v>
      </c>
      <c r="J50" s="114">
        <f>I50</f>
        <v>0.94</v>
      </c>
      <c r="K50" s="153">
        <v>0.02</v>
      </c>
      <c r="M50" s="111">
        <v>1</v>
      </c>
      <c r="N50" s="121" t="s">
        <v>33</v>
      </c>
      <c r="O50" s="113">
        <v>0.95</v>
      </c>
      <c r="P50" s="114">
        <f>O50</f>
        <v>0.95</v>
      </c>
      <c r="R50" s="111">
        <v>1</v>
      </c>
      <c r="S50" s="121" t="s">
        <v>33</v>
      </c>
      <c r="T50" s="113">
        <v>0.95</v>
      </c>
      <c r="U50" s="114">
        <f>T50</f>
        <v>0.95</v>
      </c>
      <c r="W50" s="111">
        <v>1</v>
      </c>
      <c r="X50" s="121" t="s">
        <v>33</v>
      </c>
      <c r="Y50" s="113">
        <v>0.98</v>
      </c>
      <c r="Z50" s="114">
        <f>Y50</f>
        <v>0.98</v>
      </c>
    </row>
    <row r="51" spans="1:26">
      <c r="A51" s="111">
        <v>2</v>
      </c>
      <c r="B51" s="121" t="s">
        <v>32</v>
      </c>
      <c r="C51" s="113">
        <v>0.97</v>
      </c>
      <c r="D51" s="114">
        <f t="shared" ref="D51:D56" si="11">C51</f>
        <v>0.97</v>
      </c>
      <c r="E51" s="153">
        <v>0.02</v>
      </c>
      <c r="F51" s="108"/>
      <c r="G51" s="111">
        <v>2</v>
      </c>
      <c r="H51" s="121" t="s">
        <v>32</v>
      </c>
      <c r="I51" s="113">
        <v>0.95</v>
      </c>
      <c r="J51" s="114">
        <f t="shared" ref="J51:J56" si="12">I51</f>
        <v>0.95</v>
      </c>
      <c r="K51" s="153">
        <v>0.02</v>
      </c>
      <c r="M51" s="111">
        <v>2</v>
      </c>
      <c r="N51" s="121" t="s">
        <v>32</v>
      </c>
      <c r="O51" s="113">
        <v>0.97</v>
      </c>
      <c r="P51" s="114">
        <f t="shared" ref="P51:P56" si="13">O51</f>
        <v>0.97</v>
      </c>
      <c r="R51" s="111">
        <v>2</v>
      </c>
      <c r="S51" s="121" t="s">
        <v>32</v>
      </c>
      <c r="T51" s="113">
        <v>0.97</v>
      </c>
      <c r="U51" s="114">
        <f t="shared" ref="U51:U56" si="14">T51</f>
        <v>0.97</v>
      </c>
      <c r="W51" s="111">
        <v>2</v>
      </c>
      <c r="X51" s="121" t="s">
        <v>32</v>
      </c>
      <c r="Y51" s="113">
        <v>1.01</v>
      </c>
      <c r="Z51" s="114">
        <f t="shared" ref="Z51:Z56" si="15">Y51</f>
        <v>1.01</v>
      </c>
    </row>
    <row r="52" spans="1:26">
      <c r="A52" s="111">
        <v>3</v>
      </c>
      <c r="B52" s="121" t="s">
        <v>35</v>
      </c>
      <c r="C52" s="113">
        <v>1</v>
      </c>
      <c r="D52" s="114">
        <f t="shared" si="11"/>
        <v>1</v>
      </c>
      <c r="E52" s="153">
        <v>0.02</v>
      </c>
      <c r="F52" s="108"/>
      <c r="G52" s="111">
        <v>3</v>
      </c>
      <c r="H52" s="121" t="s">
        <v>35</v>
      </c>
      <c r="I52" s="113">
        <v>1</v>
      </c>
      <c r="J52" s="114">
        <f t="shared" si="12"/>
        <v>1</v>
      </c>
      <c r="K52" s="153">
        <v>0.02</v>
      </c>
      <c r="M52" s="111">
        <v>3</v>
      </c>
      <c r="N52" s="121" t="s">
        <v>35</v>
      </c>
      <c r="O52" s="113">
        <v>1</v>
      </c>
      <c r="P52" s="114">
        <f t="shared" si="13"/>
        <v>1</v>
      </c>
      <c r="R52" s="111">
        <v>3</v>
      </c>
      <c r="S52" s="121" t="s">
        <v>35</v>
      </c>
      <c r="T52" s="113">
        <v>1</v>
      </c>
      <c r="U52" s="114">
        <f t="shared" si="14"/>
        <v>1</v>
      </c>
      <c r="W52" s="111">
        <v>3</v>
      </c>
      <c r="X52" s="121" t="s">
        <v>35</v>
      </c>
      <c r="Y52" s="113">
        <v>1.01</v>
      </c>
      <c r="Z52" s="114">
        <f t="shared" si="15"/>
        <v>1.01</v>
      </c>
    </row>
    <row r="53" spans="1:26">
      <c r="A53" s="111">
        <v>4</v>
      </c>
      <c r="B53" s="121" t="s">
        <v>36</v>
      </c>
      <c r="C53" s="113">
        <v>1</v>
      </c>
      <c r="D53" s="114">
        <f t="shared" si="11"/>
        <v>1</v>
      </c>
      <c r="E53" s="153">
        <v>0.01</v>
      </c>
      <c r="F53" s="108"/>
      <c r="G53" s="111">
        <v>4</v>
      </c>
      <c r="H53" s="121" t="s">
        <v>36</v>
      </c>
      <c r="I53" s="113">
        <v>1</v>
      </c>
      <c r="J53" s="114">
        <f t="shared" si="12"/>
        <v>1</v>
      </c>
      <c r="K53" s="153">
        <v>0.01</v>
      </c>
      <c r="M53" s="111">
        <v>4</v>
      </c>
      <c r="N53" s="121" t="s">
        <v>36</v>
      </c>
      <c r="O53" s="113">
        <v>1</v>
      </c>
      <c r="P53" s="114">
        <f t="shared" si="13"/>
        <v>1</v>
      </c>
      <c r="R53" s="111">
        <v>4</v>
      </c>
      <c r="S53" s="121" t="s">
        <v>36</v>
      </c>
      <c r="T53" s="113">
        <v>1</v>
      </c>
      <c r="U53" s="114">
        <f t="shared" si="14"/>
        <v>1</v>
      </c>
      <c r="W53" s="111">
        <v>4</v>
      </c>
      <c r="X53" s="121" t="s">
        <v>36</v>
      </c>
      <c r="Y53" s="113">
        <v>1.03</v>
      </c>
      <c r="Z53" s="114">
        <f t="shared" si="15"/>
        <v>1.03</v>
      </c>
    </row>
    <row r="54" spans="1:26">
      <c r="A54" s="111">
        <v>5</v>
      </c>
      <c r="B54" s="121" t="s">
        <v>37</v>
      </c>
      <c r="C54" s="113">
        <v>1.08</v>
      </c>
      <c r="D54" s="114">
        <f t="shared" si="11"/>
        <v>1.08</v>
      </c>
      <c r="E54" s="153">
        <v>0.04</v>
      </c>
      <c r="F54" s="108"/>
      <c r="G54" s="111">
        <v>5</v>
      </c>
      <c r="H54" s="121" t="s">
        <v>37</v>
      </c>
      <c r="I54" s="113">
        <v>1.1100000000000001</v>
      </c>
      <c r="J54" s="114">
        <f t="shared" si="12"/>
        <v>1.1100000000000001</v>
      </c>
      <c r="K54" s="153">
        <v>0.04</v>
      </c>
      <c r="M54" s="111">
        <v>5</v>
      </c>
      <c r="N54" s="121" t="s">
        <v>37</v>
      </c>
      <c r="O54" s="113">
        <v>1.08</v>
      </c>
      <c r="P54" s="114">
        <f t="shared" si="13"/>
        <v>1.08</v>
      </c>
      <c r="R54" s="111">
        <v>5</v>
      </c>
      <c r="S54" s="121" t="s">
        <v>37</v>
      </c>
      <c r="T54" s="113">
        <v>1.08</v>
      </c>
      <c r="U54" s="114">
        <f t="shared" si="14"/>
        <v>1.08</v>
      </c>
      <c r="W54" s="111">
        <v>5</v>
      </c>
      <c r="X54" s="121" t="s">
        <v>37</v>
      </c>
      <c r="Y54" s="113">
        <v>0.97</v>
      </c>
      <c r="Z54" s="114">
        <f t="shared" si="15"/>
        <v>0.97</v>
      </c>
    </row>
    <row r="55" spans="1:26">
      <c r="A55" s="111">
        <v>6</v>
      </c>
      <c r="B55" s="122" t="s">
        <v>76</v>
      </c>
      <c r="C55" s="123">
        <v>0.93</v>
      </c>
      <c r="D55" s="114">
        <f t="shared" si="11"/>
        <v>0.93</v>
      </c>
      <c r="E55" s="150">
        <v>0.09</v>
      </c>
      <c r="F55" s="108"/>
      <c r="G55" s="111">
        <v>6</v>
      </c>
      <c r="H55" s="122" t="s">
        <v>76</v>
      </c>
      <c r="I55" s="123">
        <v>1.1000000000000001</v>
      </c>
      <c r="J55" s="114">
        <f t="shared" si="12"/>
        <v>1.1000000000000001</v>
      </c>
      <c r="K55" s="150">
        <v>0.09</v>
      </c>
      <c r="M55" s="111">
        <v>6</v>
      </c>
      <c r="N55" s="122" t="s">
        <v>76</v>
      </c>
      <c r="O55" s="123">
        <v>0.93</v>
      </c>
      <c r="P55" s="114">
        <f t="shared" si="13"/>
        <v>0.93</v>
      </c>
      <c r="R55" s="111">
        <v>6</v>
      </c>
      <c r="S55" s="122" t="s">
        <v>76</v>
      </c>
      <c r="T55" s="123">
        <v>0.93</v>
      </c>
      <c r="U55" s="114">
        <f t="shared" si="14"/>
        <v>0.93</v>
      </c>
      <c r="W55" s="111">
        <v>6</v>
      </c>
      <c r="X55" s="122" t="s">
        <v>76</v>
      </c>
      <c r="Y55" s="123">
        <v>0.28999999999999998</v>
      </c>
      <c r="Z55" s="114">
        <f t="shared" si="15"/>
        <v>0.28999999999999998</v>
      </c>
    </row>
    <row r="56" spans="1:26">
      <c r="A56" s="111">
        <v>7</v>
      </c>
      <c r="B56" s="122" t="s">
        <v>77</v>
      </c>
      <c r="C56" s="123">
        <v>0.8</v>
      </c>
      <c r="D56" s="114">
        <f t="shared" si="11"/>
        <v>0.8</v>
      </c>
      <c r="E56" s="150">
        <v>0.13</v>
      </c>
      <c r="F56" s="108"/>
      <c r="G56" s="111">
        <v>7</v>
      </c>
      <c r="H56" s="122" t="s">
        <v>77</v>
      </c>
      <c r="I56" s="123">
        <v>1.04</v>
      </c>
      <c r="J56" s="114">
        <f t="shared" si="12"/>
        <v>1.04</v>
      </c>
      <c r="K56" s="150">
        <v>0.13</v>
      </c>
      <c r="M56" s="111">
        <v>7</v>
      </c>
      <c r="N56" s="122" t="s">
        <v>77</v>
      </c>
      <c r="O56" s="123">
        <v>0.8</v>
      </c>
      <c r="P56" s="114">
        <f t="shared" si="13"/>
        <v>0.8</v>
      </c>
      <c r="R56" s="111">
        <v>7</v>
      </c>
      <c r="S56" s="122" t="s">
        <v>77</v>
      </c>
      <c r="T56" s="123">
        <v>0.8</v>
      </c>
      <c r="U56" s="114">
        <f t="shared" si="14"/>
        <v>0.8</v>
      </c>
      <c r="W56" s="111">
        <v>7</v>
      </c>
      <c r="X56" s="122" t="s">
        <v>77</v>
      </c>
      <c r="Y56" s="123">
        <v>0.14000000000000001</v>
      </c>
      <c r="Z56" s="114">
        <f t="shared" si="15"/>
        <v>0.14000000000000001</v>
      </c>
    </row>
    <row r="58" spans="1:26">
      <c r="C58" s="156"/>
      <c r="T58">
        <f>6.73/7</f>
        <v>0.96142857142857152</v>
      </c>
      <c r="U58">
        <f>T58*52</f>
        <v>49.994285714285716</v>
      </c>
    </row>
  </sheetData>
  <sheetProtection selectLockedCells="1"/>
  <mergeCells count="1">
    <mergeCell ref="D1:I1"/>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sheetPr codeName="Tabelle3"/>
  <dimension ref="B2:G40"/>
  <sheetViews>
    <sheetView zoomScale="93" zoomScaleNormal="93" workbookViewId="0"/>
  </sheetViews>
  <sheetFormatPr baseColWidth="10" defaultRowHeight="12.75"/>
  <cols>
    <col min="3" max="3" width="18.42578125" customWidth="1"/>
  </cols>
  <sheetData>
    <row r="2" spans="2:7">
      <c r="E2" s="52" t="s">
        <v>85</v>
      </c>
    </row>
    <row r="3" spans="2:7">
      <c r="B3" s="38" t="s">
        <v>27</v>
      </c>
      <c r="C3" s="37" t="s">
        <v>86</v>
      </c>
      <c r="E3" s="102" t="s">
        <v>82</v>
      </c>
      <c r="F3" s="37">
        <v>0.8</v>
      </c>
      <c r="G3" s="52" t="s">
        <v>83</v>
      </c>
    </row>
    <row r="4" spans="2:7">
      <c r="B4" s="39"/>
      <c r="C4" s="37" t="s">
        <v>87</v>
      </c>
      <c r="E4" s="39"/>
      <c r="F4" s="37">
        <v>0.2</v>
      </c>
      <c r="G4" s="52" t="s">
        <v>84</v>
      </c>
    </row>
    <row r="6" spans="2:7">
      <c r="B6" s="38" t="s">
        <v>34</v>
      </c>
      <c r="C6" s="37" t="s">
        <v>33</v>
      </c>
    </row>
    <row r="7" spans="2:7">
      <c r="B7" s="49"/>
      <c r="C7" s="37" t="s">
        <v>32</v>
      </c>
      <c r="E7" s="105" t="s">
        <v>116</v>
      </c>
    </row>
    <row r="8" spans="2:7">
      <c r="B8" s="49"/>
      <c r="C8" s="37" t="s">
        <v>35</v>
      </c>
    </row>
    <row r="9" spans="2:7">
      <c r="B9" s="49"/>
      <c r="C9" s="37" t="s">
        <v>36</v>
      </c>
      <c r="E9" s="218" t="s">
        <v>95</v>
      </c>
      <c r="F9" s="130">
        <v>0.1</v>
      </c>
      <c r="G9" s="105" t="s">
        <v>117</v>
      </c>
    </row>
    <row r="10" spans="2:7">
      <c r="B10" s="39"/>
      <c r="C10" s="37" t="s">
        <v>37</v>
      </c>
      <c r="E10" s="219"/>
      <c r="F10" s="130">
        <v>0.05</v>
      </c>
      <c r="G10" s="105" t="s">
        <v>118</v>
      </c>
    </row>
    <row r="11" spans="2:7">
      <c r="E11" s="219"/>
      <c r="F11" s="37">
        <v>5.8000000000000003E-2</v>
      </c>
      <c r="G11" s="105" t="s">
        <v>114</v>
      </c>
    </row>
    <row r="12" spans="2:7">
      <c r="E12" s="220"/>
      <c r="F12" s="37">
        <v>8.9999999999999993E-3</v>
      </c>
      <c r="G12" s="105" t="s">
        <v>115</v>
      </c>
    </row>
    <row r="13" spans="2:7">
      <c r="B13" s="38" t="s">
        <v>75</v>
      </c>
      <c r="C13" s="53" t="s">
        <v>54</v>
      </c>
    </row>
    <row r="14" spans="2:7">
      <c r="B14" s="49"/>
      <c r="C14" s="53" t="s">
        <v>55</v>
      </c>
    </row>
    <row r="15" spans="2:7">
      <c r="B15" s="49"/>
      <c r="C15" s="53" t="s">
        <v>56</v>
      </c>
    </row>
    <row r="16" spans="2:7">
      <c r="B16" s="49"/>
      <c r="C16" s="53" t="s">
        <v>57</v>
      </c>
    </row>
    <row r="17" spans="2:5">
      <c r="B17" s="49"/>
      <c r="C17" s="53" t="s">
        <v>58</v>
      </c>
    </row>
    <row r="18" spans="2:5">
      <c r="B18" s="49"/>
      <c r="C18" s="53" t="s">
        <v>59</v>
      </c>
    </row>
    <row r="19" spans="2:5">
      <c r="B19" s="49"/>
      <c r="C19" s="53" t="s">
        <v>60</v>
      </c>
    </row>
    <row r="20" spans="2:5">
      <c r="B20" s="49"/>
      <c r="C20" s="53" t="s">
        <v>61</v>
      </c>
    </row>
    <row r="21" spans="2:5">
      <c r="B21" s="49"/>
      <c r="C21" s="53" t="s">
        <v>62</v>
      </c>
    </row>
    <row r="22" spans="2:5">
      <c r="B22" s="49"/>
      <c r="C22" s="53" t="s">
        <v>63</v>
      </c>
    </row>
    <row r="23" spans="2:5">
      <c r="B23" s="49"/>
      <c r="C23" s="128" t="s">
        <v>64</v>
      </c>
    </row>
    <row r="24" spans="2:5">
      <c r="B24" s="49"/>
      <c r="C24" s="128" t="s">
        <v>65</v>
      </c>
    </row>
    <row r="25" spans="2:5">
      <c r="B25" s="49"/>
      <c r="C25" s="128" t="s">
        <v>66</v>
      </c>
    </row>
    <row r="26" spans="2:5">
      <c r="B26" s="49"/>
      <c r="C26" s="128" t="s">
        <v>67</v>
      </c>
      <c r="E26" s="52"/>
    </row>
    <row r="27" spans="2:5">
      <c r="B27" s="49"/>
      <c r="C27" s="128" t="s">
        <v>7</v>
      </c>
    </row>
    <row r="28" spans="2:5">
      <c r="B28" s="49"/>
      <c r="C28" s="128" t="s">
        <v>68</v>
      </c>
    </row>
    <row r="29" spans="2:5">
      <c r="B29" s="49"/>
      <c r="C29" s="53" t="s">
        <v>69</v>
      </c>
    </row>
    <row r="30" spans="2:5">
      <c r="B30" s="49"/>
      <c r="C30" s="53" t="s">
        <v>8</v>
      </c>
    </row>
    <row r="31" spans="2:5">
      <c r="B31" s="49"/>
      <c r="C31" s="53" t="s">
        <v>70</v>
      </c>
    </row>
    <row r="32" spans="2:5">
      <c r="B32" s="49"/>
      <c r="C32" s="53" t="s">
        <v>71</v>
      </c>
    </row>
    <row r="33" spans="2:3">
      <c r="B33" s="49"/>
      <c r="C33" s="53" t="s">
        <v>72</v>
      </c>
    </row>
    <row r="34" spans="2:3">
      <c r="B34" s="49"/>
      <c r="C34" s="53" t="s">
        <v>73</v>
      </c>
    </row>
    <row r="35" spans="2:3">
      <c r="B35" s="49"/>
      <c r="C35" s="53" t="s">
        <v>9</v>
      </c>
    </row>
    <row r="36" spans="2:3">
      <c r="B36" s="39"/>
      <c r="C36" s="53" t="s">
        <v>74</v>
      </c>
    </row>
    <row r="39" spans="2:3">
      <c r="B39" s="38" t="s">
        <v>142</v>
      </c>
      <c r="C39" s="157" t="s">
        <v>143</v>
      </c>
    </row>
    <row r="40" spans="2:3">
      <c r="B40" s="39"/>
      <c r="C40" s="157" t="s">
        <v>144</v>
      </c>
    </row>
  </sheetData>
  <mergeCells count="1">
    <mergeCell ref="E9:E12"/>
  </mergeCells>
  <pageMargins left="0.78740157499999996" right="0.78740157499999996" top="0.984251969" bottom="0.984251969"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sheetPr codeName="Tabelle4"/>
  <dimension ref="A1:I53"/>
  <sheetViews>
    <sheetView workbookViewId="0">
      <selection activeCell="J15" sqref="J15"/>
    </sheetView>
  </sheetViews>
  <sheetFormatPr baseColWidth="10" defaultRowHeight="12.75"/>
  <cols>
    <col min="1" max="1" width="9.28515625" customWidth="1"/>
    <col min="7" max="7" width="22.28515625" customWidth="1"/>
  </cols>
  <sheetData>
    <row r="1" spans="1:2">
      <c r="A1" s="51" t="s">
        <v>92</v>
      </c>
    </row>
    <row r="2" spans="1:2" ht="4.9000000000000004" customHeight="1">
      <c r="A2" s="51"/>
    </row>
    <row r="3" spans="1:2">
      <c r="A3" s="105" t="s">
        <v>162</v>
      </c>
      <c r="B3" s="105" t="s">
        <v>136</v>
      </c>
    </row>
    <row r="4" spans="1:2">
      <c r="A4" s="138" t="s">
        <v>24</v>
      </c>
      <c r="B4" s="138" t="s">
        <v>155</v>
      </c>
    </row>
    <row r="5" spans="1:2">
      <c r="A5" s="138" t="s">
        <v>134</v>
      </c>
      <c r="B5" s="138" t="s">
        <v>135</v>
      </c>
    </row>
    <row r="6" spans="1:2">
      <c r="A6" s="138" t="s">
        <v>81</v>
      </c>
      <c r="B6" s="138" t="s">
        <v>138</v>
      </c>
    </row>
    <row r="7" spans="1:2">
      <c r="A7" s="138" t="s">
        <v>4</v>
      </c>
      <c r="B7" s="138" t="s">
        <v>123</v>
      </c>
    </row>
    <row r="8" spans="1:2" ht="4.9000000000000004" customHeight="1">
      <c r="A8" s="138"/>
      <c r="B8" s="138"/>
    </row>
    <row r="9" spans="1:2">
      <c r="A9" s="138" t="s">
        <v>5</v>
      </c>
      <c r="B9" s="138" t="s">
        <v>13</v>
      </c>
    </row>
    <row r="10" spans="1:2">
      <c r="A10" s="138" t="s">
        <v>0</v>
      </c>
      <c r="B10" s="138" t="s">
        <v>10</v>
      </c>
    </row>
    <row r="11" spans="1:2">
      <c r="A11" s="138" t="s">
        <v>1</v>
      </c>
      <c r="B11" s="138" t="s">
        <v>11</v>
      </c>
    </row>
    <row r="12" spans="1:2" ht="4.9000000000000004" customHeight="1">
      <c r="A12" s="138"/>
      <c r="B12" s="138"/>
    </row>
    <row r="13" spans="1:2">
      <c r="A13" s="138" t="s">
        <v>6</v>
      </c>
      <c r="B13" s="138" t="s">
        <v>14</v>
      </c>
    </row>
    <row r="14" spans="1:2">
      <c r="A14" s="138" t="s">
        <v>2</v>
      </c>
      <c r="B14" s="138" t="s">
        <v>12</v>
      </c>
    </row>
    <row r="15" spans="1:2">
      <c r="A15" s="138" t="s">
        <v>3</v>
      </c>
      <c r="B15" s="138" t="s">
        <v>122</v>
      </c>
    </row>
    <row r="16" spans="1:2">
      <c r="A16" s="138"/>
      <c r="B16" s="138"/>
    </row>
    <row r="18" spans="1:9">
      <c r="A18" s="51" t="s">
        <v>124</v>
      </c>
    </row>
    <row r="19" spans="1:9" ht="4.9000000000000004" customHeight="1"/>
    <row r="20" spans="1:9" ht="283.5" customHeight="1">
      <c r="A20" s="221" t="s">
        <v>153</v>
      </c>
      <c r="B20" s="222"/>
      <c r="C20" s="222"/>
      <c r="D20" s="222"/>
      <c r="E20" s="222"/>
      <c r="F20" s="222"/>
      <c r="G20" s="222"/>
    </row>
    <row r="21" spans="1:9">
      <c r="A21" s="105"/>
    </row>
    <row r="22" spans="1:9">
      <c r="A22" s="51" t="s">
        <v>137</v>
      </c>
    </row>
    <row r="23" spans="1:9" ht="4.9000000000000004" customHeight="1">
      <c r="A23" s="105"/>
    </row>
    <row r="24" spans="1:9" ht="157.9" customHeight="1">
      <c r="A24" s="221" t="s">
        <v>154</v>
      </c>
      <c r="B24" s="222"/>
      <c r="C24" s="222"/>
      <c r="D24" s="222"/>
      <c r="E24" s="222"/>
      <c r="F24" s="222"/>
      <c r="G24" s="222"/>
    </row>
    <row r="29" spans="1:9" ht="15">
      <c r="A29" s="5"/>
      <c r="I29" s="3"/>
    </row>
    <row r="31" spans="1:9">
      <c r="B31" s="4"/>
    </row>
    <row r="32" spans="1:9">
      <c r="A32" s="3"/>
      <c r="B32" s="4"/>
    </row>
    <row r="33" spans="1:2">
      <c r="A33" s="3"/>
      <c r="B33" s="4"/>
    </row>
    <row r="34" spans="1:2">
      <c r="A34" s="3"/>
      <c r="B34" s="4"/>
    </row>
    <row r="35" spans="1:2">
      <c r="A35" s="3"/>
      <c r="B35" s="4"/>
    </row>
    <row r="36" spans="1:2">
      <c r="A36" s="3"/>
      <c r="B36" s="4"/>
    </row>
    <row r="37" spans="1:2">
      <c r="A37" s="1"/>
      <c r="B37" s="4"/>
    </row>
    <row r="38" spans="1:2">
      <c r="B38" s="4"/>
    </row>
    <row r="39" spans="1:2">
      <c r="B39" s="4"/>
    </row>
    <row r="40" spans="1:2">
      <c r="A40" s="1"/>
      <c r="B40" s="4"/>
    </row>
    <row r="41" spans="1:2">
      <c r="B41" s="4"/>
    </row>
    <row r="42" spans="1:2">
      <c r="B42" s="4"/>
    </row>
    <row r="43" spans="1:2">
      <c r="A43" s="1"/>
    </row>
    <row r="44" spans="1:2">
      <c r="A44" s="2"/>
    </row>
    <row r="49" spans="1:2">
      <c r="A49" s="2"/>
      <c r="B49" s="3"/>
    </row>
    <row r="50" spans="1:2">
      <c r="A50" s="2"/>
      <c r="B50" s="3"/>
    </row>
    <row r="51" spans="1:2">
      <c r="A51" s="2"/>
      <c r="B51" s="3"/>
    </row>
    <row r="52" spans="1:2">
      <c r="A52" s="2"/>
      <c r="B52" s="3"/>
    </row>
    <row r="53" spans="1:2">
      <c r="A53" s="2"/>
    </row>
  </sheetData>
  <sheetProtection password="C897" sheet="1" objects="1" scenarios="1"/>
  <mergeCells count="2">
    <mergeCell ref="A20:G20"/>
    <mergeCell ref="A24:G24"/>
  </mergeCells>
  <phoneticPr fontId="1" type="noConversion"/>
  <pageMargins left="0.78740157480314965" right="0.59055118110236227" top="0.78740157480314965" bottom="0.78740157480314965" header="0.51181102362204722" footer="0.5118110236220472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38</vt:i4>
      </vt:variant>
    </vt:vector>
  </HeadingPairs>
  <TitlesOfParts>
    <vt:vector size="42" baseType="lpstr">
      <vt:lpstr>VZ</vt:lpstr>
      <vt:lpstr>Ganglinien</vt:lpstr>
      <vt:lpstr>Steuerung</vt:lpstr>
      <vt:lpstr>Doku</vt:lpstr>
      <vt:lpstr>ANT_T</vt:lpstr>
      <vt:lpstr>ANT_TO</vt:lpstr>
      <vt:lpstr>ANT_TP</vt:lpstr>
      <vt:lpstr>ANT_TR</vt:lpstr>
      <vt:lpstr>ANT_TS</vt:lpstr>
      <vt:lpstr>JGL</vt:lpstr>
      <vt:lpstr>JGLABW</vt:lpstr>
      <vt:lpstr>JGLO</vt:lpstr>
      <vt:lpstr>JGLP</vt:lpstr>
      <vt:lpstr>JGLR</vt:lpstr>
      <vt:lpstr>JGLRABW</vt:lpstr>
      <vt:lpstr>JGLS</vt:lpstr>
      <vt:lpstr>LW_ANT</vt:lpstr>
      <vt:lpstr>SW_ANT</vt:lpstr>
      <vt:lpstr>TGL</vt:lpstr>
      <vt:lpstr>TGLABW</vt:lpstr>
      <vt:lpstr>TGLO</vt:lpstr>
      <vt:lpstr>TGLP</vt:lpstr>
      <vt:lpstr>TGLR</vt:lpstr>
      <vt:lpstr>TGLRABW</vt:lpstr>
      <vt:lpstr>TGLS</vt:lpstr>
      <vt:lpstr>VZ_ART</vt:lpstr>
      <vt:lpstr>VZ_DATA</vt:lpstr>
      <vt:lpstr>VZ_Kat</vt:lpstr>
      <vt:lpstr>VZ_PERI</vt:lpstr>
      <vt:lpstr>VZ_Tag</vt:lpstr>
      <vt:lpstr>WE</vt:lpstr>
      <vt:lpstr>WEO</vt:lpstr>
      <vt:lpstr>WEP</vt:lpstr>
      <vt:lpstr>WER</vt:lpstr>
      <vt:lpstr>WES</vt:lpstr>
      <vt:lpstr>WGL</vt:lpstr>
      <vt:lpstr>WGLABW</vt:lpstr>
      <vt:lpstr>WGLO</vt:lpstr>
      <vt:lpstr>WGLP</vt:lpstr>
      <vt:lpstr>WGLR</vt:lpstr>
      <vt:lpstr>WGLRABW</vt:lpstr>
      <vt:lpstr>WGLS</vt:lpstr>
    </vt:vector>
  </TitlesOfParts>
  <Company>Baudirektion Kanton Zürich</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Peter Angst</cp:lastModifiedBy>
  <cp:lastPrinted>2012-07-16T09:21:29Z</cp:lastPrinted>
  <dcterms:created xsi:type="dcterms:W3CDTF">2009-05-12T08:02:19Z</dcterms:created>
  <dcterms:modified xsi:type="dcterms:W3CDTF">2012-07-31T06:38:28Z</dcterms:modified>
</cp:coreProperties>
</file>