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65" yWindow="65521" windowWidth="9405" windowHeight="10770" activeTab="0"/>
  </bookViews>
  <sheets>
    <sheet name="Formular" sheetId="1" r:id="rId1"/>
    <sheet name="Makro" sheetId="2" state="hidden" r:id="rId2"/>
  </sheets>
  <definedNames>
    <definedName name="_xlnm.Print_Area" localSheetId="0">'Formular'!$A$1:$AK$64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<sst xmlns="http://schemas.openxmlformats.org/spreadsheetml/2006/main" count="71" uniqueCount="55">
  <si>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</si>
  <si>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</si>
  <si>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</si>
  <si>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</si>
  <si>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</si>
  <si>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</si>
  <si>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</si>
  <si>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</si>
  <si>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</si>
  <si>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</si>
  <si>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</si>
  <si>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</si>
  <si>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</si>
  <si>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>Min.</t>
  </si>
  <si>
    <t xml:space="preserve"> </t>
  </si>
  <si>
    <t>Verifica di protezione fonica per pompe di calore aria/acqua</t>
  </si>
  <si>
    <t>Dati generali</t>
  </si>
  <si>
    <t>Indirizzo</t>
  </si>
  <si>
    <t>CAP / Località</t>
  </si>
  <si>
    <t>secondo la Norma europea EN 255 risp. EN 14511 (vedi anche www.wpz.ch)</t>
  </si>
  <si>
    <t>Fabbricante</t>
  </si>
  <si>
    <t>Modello / Tipo</t>
  </si>
  <si>
    <t>Potenza</t>
  </si>
  <si>
    <t>Potenza sonora LwA</t>
  </si>
  <si>
    <t>Livello di pressione sonora LpA</t>
  </si>
  <si>
    <t>presso s1</t>
  </si>
  <si>
    <t>Tipo di posa</t>
  </si>
  <si>
    <r>
      <t xml:space="preserve">Livello di potenza sonora esterno LwA </t>
    </r>
    <r>
      <rPr>
        <sz val="7"/>
        <color indexed="8"/>
        <rFont val="Calibri"/>
        <family val="2"/>
      </rPr>
      <t>(indicazioni fabbricante / Centro di test PDC www.wpz.ch)</t>
    </r>
  </si>
  <si>
    <r>
      <rPr>
        <b/>
        <sz val="9"/>
        <color indexed="8"/>
        <rFont val="Frutiger LT Com 55 Roman"/>
        <family val="2"/>
      </rPr>
      <t xml:space="preserve">Valore di pianificazione </t>
    </r>
    <r>
      <rPr>
        <sz val="8"/>
        <color indexed="8"/>
        <rFont val="Frutiger LT Com 55 Roman"/>
        <family val="2"/>
      </rPr>
      <t>secondo All. 6 OIF</t>
    </r>
  </si>
  <si>
    <t>Calcolo del livello di valutazione Lr nel punto di ricezione</t>
  </si>
  <si>
    <t>Fattori di correzione</t>
  </si>
  <si>
    <t>Coefficiente di</t>
  </si>
  <si>
    <t>direttività Dc</t>
  </si>
  <si>
    <t>Livello di pressione sonora LpA nel punto di ricezione (LpA = LwA-11+Dc -20*log(s))</t>
  </si>
  <si>
    <t>Correzione del livello K1</t>
  </si>
  <si>
    <t>Funzionamento del riscaldamento durante la notte (ore 19:00 - 07:00)</t>
  </si>
  <si>
    <t>Correzione del livello K2</t>
  </si>
  <si>
    <t>Udibilità della componente tonale</t>
  </si>
  <si>
    <t>Correzione del livello K3</t>
  </si>
  <si>
    <t>Correzione del livello in base al tempo di funzionamento t (di regola: t = 720 Min.)</t>
  </si>
  <si>
    <t>Misure di protezione fonica</t>
  </si>
  <si>
    <t>Livello di valutazione Lr</t>
  </si>
  <si>
    <t>Valore di pianificazione di</t>
  </si>
  <si>
    <t>Principio di prevenzione considerato?</t>
  </si>
  <si>
    <t>Redazione</t>
  </si>
  <si>
    <t>Firma</t>
  </si>
  <si>
    <t>luogo e data</t>
  </si>
  <si>
    <r>
      <t xml:space="preserve">Dati sulla pompa di calore aria/acqua </t>
    </r>
    <r>
      <rPr>
        <sz val="6"/>
        <color indexed="8"/>
        <rFont val="Frutiger LT Com 55 Roman"/>
        <family val="2"/>
      </rPr>
      <t>(allegare la scheda tecnica + planimetria con ubicazione della PDC)</t>
    </r>
  </si>
  <si>
    <t>dBA viene</t>
  </si>
  <si>
    <t>Udibilità della componente impulsiva</t>
  </si>
  <si>
    <t>Mappale n°</t>
  </si>
  <si>
    <t>Domanda di costruzione n°</t>
  </si>
  <si>
    <r>
      <t xml:space="preserve">Valutazione delle immissioni foniche di pompe di calore (PDC) aria/acqua con una potenza termica </t>
    </r>
    <r>
      <rPr>
        <sz val="7"/>
        <rFont val="Calibri"/>
        <family val="2"/>
      </rPr>
      <t>massima di 40 kW., Valutazione solo durante la notte</t>
    </r>
  </si>
  <si>
    <t xml:space="preserve">
Dichiarata dal costruttore:</t>
  </si>
  <si>
    <r>
      <t>Distanza (s) fonte - ricettore</t>
    </r>
    <r>
      <rPr>
        <sz val="6"/>
        <color indexed="10"/>
        <rFont val="Frutiger LT Com 55 Roman"/>
        <family val="2"/>
      </rPr>
      <t xml:space="preserve"> </t>
    </r>
    <r>
      <rPr>
        <sz val="8"/>
        <rFont val="Frutiger LT Com 55 Roman"/>
        <family val="2"/>
      </rPr>
      <t>(Edificio vicino, in caso di edificio plurifamiliare nel medesimo edificio; se il mappale vicino non è edificato: linea d’arretramento)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</si>
</sst>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0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Frutiger LT Com 55 Roman"/>
      <family val="2"/>
    </font>
    <font>
      <sz val="6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sz val="10"/>
      <color indexed="8"/>
      <name val="Calibri"/>
      <family val="2"/>
    </font>
    <font>
      <sz val="6"/>
      <color indexed="10"/>
      <name val="Frutiger LT Com 55 Roman"/>
      <family val="2"/>
    </font>
    <font>
      <sz val="8"/>
      <name val="Frutiger LT Com 55 Roman"/>
      <family val="2"/>
    </font>
    <font>
      <sz val="7"/>
      <color indexed="8"/>
      <name val="Calibri"/>
      <family val="2"/>
    </font>
    <font>
      <sz val="8"/>
      <color indexed="8"/>
      <name val="Frutiger LT Com 55 Roman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83">
    <xf numFmtId="0" fontId="0" fillId="0" borderId="0" xfId="0" applyAlignment="1">
      <alignment/>
    </xf>
    <xf numFmtId="0" fontId="61" fillId="0" borderId="0" xfId="53" applyFont="1" applyProtection="1">
      <alignment/>
      <protection hidden="1"/>
    </xf>
    <xf numFmtId="0" fontId="61" fillId="0" borderId="0" xfId="53" applyFont="1" applyProtection="1">
      <alignment/>
      <protection hidden="1" locked="0"/>
    </xf>
    <xf numFmtId="0" fontId="61" fillId="0" borderId="0" xfId="53" applyFont="1" applyProtection="1">
      <alignment/>
      <protection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0" fontId="62" fillId="0" borderId="0" xfId="53" applyFont="1" applyProtection="1">
      <alignment/>
      <protection hidden="1"/>
    </xf>
    <xf numFmtId="17" fontId="62" fillId="0" borderId="0" xfId="53" applyNumberFormat="1" applyFont="1" applyAlignment="1" applyProtection="1" quotePrefix="1">
      <alignment horizontal="right"/>
      <protection hidden="1" locked="0"/>
    </xf>
    <xf numFmtId="0" fontId="62" fillId="0" borderId="0" xfId="53" applyFont="1" applyProtection="1">
      <alignment/>
      <protection/>
    </xf>
    <xf numFmtId="0" fontId="62" fillId="0" borderId="0" xfId="53" applyFont="1" applyAlignment="1" applyProtection="1">
      <alignment horizontal="right"/>
      <protection hidden="1" locked="0"/>
    </xf>
    <xf numFmtId="0" fontId="62" fillId="0" borderId="0" xfId="53" applyFont="1" applyProtection="1">
      <alignment/>
      <protection hidden="1" locked="0"/>
    </xf>
    <xf numFmtId="0" fontId="62" fillId="0" borderId="0" xfId="53" applyFont="1" applyFill="1" applyAlignment="1">
      <alignment horizontal="left"/>
      <protection/>
    </xf>
    <xf numFmtId="0" fontId="62" fillId="0" borderId="0" xfId="53" applyFont="1" applyFill="1" applyAlignment="1">
      <alignment horizontal="right"/>
      <protection/>
    </xf>
    <xf numFmtId="2" fontId="63" fillId="0" borderId="0" xfId="53" applyNumberFormat="1" applyFont="1" applyAlignment="1" applyProtection="1">
      <alignment horizontal="center"/>
      <protection locked="0"/>
    </xf>
    <xf numFmtId="0" fontId="64" fillId="0" borderId="0" xfId="53" applyFont="1" applyProtection="1">
      <alignment/>
      <protection hidden="1"/>
    </xf>
    <xf numFmtId="0" fontId="64" fillId="0" borderId="0" xfId="53" applyFont="1" applyProtection="1">
      <alignment/>
      <protection hidden="1" locked="0"/>
    </xf>
    <xf numFmtId="0" fontId="64" fillId="0" borderId="0" xfId="53" applyFont="1" applyProtection="1">
      <alignment/>
      <protection/>
    </xf>
    <xf numFmtId="0" fontId="64" fillId="0" borderId="0" xfId="53" applyFont="1">
      <alignment/>
      <protection/>
    </xf>
    <xf numFmtId="0" fontId="65" fillId="0" borderId="0" xfId="53" applyFont="1" applyAlignment="1">
      <alignment vertical="top"/>
      <protection/>
    </xf>
    <xf numFmtId="0" fontId="65" fillId="0" borderId="0" xfId="53" applyFont="1" applyAlignment="1" applyProtection="1">
      <alignment vertical="top"/>
      <protection hidden="1"/>
    </xf>
    <xf numFmtId="0" fontId="65" fillId="0" borderId="0" xfId="53" applyFont="1" applyAlignment="1" applyProtection="1">
      <alignment vertical="top"/>
      <protection hidden="1" locked="0"/>
    </xf>
    <xf numFmtId="0" fontId="65" fillId="0" borderId="0" xfId="53" applyFont="1" applyAlignment="1" applyProtection="1">
      <alignment vertical="top"/>
      <protection/>
    </xf>
    <xf numFmtId="0" fontId="62" fillId="0" borderId="0" xfId="53" applyFont="1">
      <alignment/>
      <protection/>
    </xf>
    <xf numFmtId="0" fontId="62" fillId="0" borderId="0" xfId="53" applyFont="1">
      <alignment/>
      <protection/>
    </xf>
    <xf numFmtId="0" fontId="62" fillId="33" borderId="0" xfId="53" applyFont="1" applyFill="1">
      <alignment/>
      <protection/>
    </xf>
    <xf numFmtId="0" fontId="64" fillId="33" borderId="0" xfId="53" applyFont="1" applyFill="1" applyAlignment="1">
      <alignment horizontal="left"/>
      <protection/>
    </xf>
    <xf numFmtId="0" fontId="62" fillId="33" borderId="0" xfId="53" applyFont="1" applyFill="1" applyAlignment="1">
      <alignment horizontal="right"/>
      <protection/>
    </xf>
    <xf numFmtId="0" fontId="64" fillId="33" borderId="0" xfId="53" applyFont="1" applyFill="1">
      <alignment/>
      <protection/>
    </xf>
    <xf numFmtId="0" fontId="65" fillId="33" borderId="0" xfId="53" applyFont="1" applyFill="1" applyAlignment="1">
      <alignment vertical="top"/>
      <protection/>
    </xf>
    <xf numFmtId="0" fontId="61" fillId="33" borderId="0" xfId="53" applyFont="1" applyFill="1">
      <alignment/>
      <protection/>
    </xf>
    <xf numFmtId="0" fontId="62" fillId="33" borderId="0" xfId="53" applyFont="1" applyFill="1" applyAlignment="1">
      <alignment/>
      <protection/>
    </xf>
    <xf numFmtId="0" fontId="62" fillId="33" borderId="0" xfId="53" applyFont="1" applyFill="1" applyProtection="1">
      <alignment/>
      <protection/>
    </xf>
    <xf numFmtId="0" fontId="65" fillId="33" borderId="0" xfId="53" applyFont="1" applyFill="1" applyBorder="1" applyAlignment="1">
      <alignment vertical="top"/>
      <protection/>
    </xf>
    <xf numFmtId="0" fontId="65" fillId="33" borderId="10" xfId="53" applyFont="1" applyFill="1" applyBorder="1" applyAlignment="1">
      <alignment vertical="top"/>
      <protection/>
    </xf>
    <xf numFmtId="0" fontId="66" fillId="33" borderId="0" xfId="53" applyFont="1" applyFill="1">
      <alignment/>
      <protection/>
    </xf>
    <xf numFmtId="0" fontId="67" fillId="33" borderId="0" xfId="53" applyFont="1" applyFill="1" applyAlignment="1">
      <alignment horizontal="center"/>
      <protection/>
    </xf>
    <xf numFmtId="0" fontId="63" fillId="33" borderId="0" xfId="53" applyFont="1" applyFill="1" applyAlignment="1">
      <alignment/>
      <protection/>
    </xf>
    <xf numFmtId="0" fontId="62" fillId="33" borderId="0" xfId="53" applyFont="1" applyFill="1" applyAlignment="1">
      <alignment horizontal="left"/>
      <protection/>
    </xf>
    <xf numFmtId="0" fontId="68" fillId="33" borderId="0" xfId="53" applyFont="1" applyFill="1" applyAlignment="1">
      <alignment horizontal="left"/>
      <protection/>
    </xf>
    <xf numFmtId="0" fontId="12" fillId="33" borderId="0" xfId="53" applyFont="1" applyFill="1" applyAlignment="1">
      <alignment horizontal="left"/>
      <protection/>
    </xf>
    <xf numFmtId="0" fontId="66" fillId="33" borderId="0" xfId="53" applyFont="1" applyFill="1" applyAlignment="1">
      <alignment horizontal="left"/>
      <protection/>
    </xf>
    <xf numFmtId="0" fontId="62" fillId="2" borderId="0" xfId="53" applyFont="1" applyFill="1" applyAlignment="1" applyProtection="1">
      <alignment horizontal="left"/>
      <protection locked="0"/>
    </xf>
    <xf numFmtId="0" fontId="62" fillId="33" borderId="0" xfId="53" applyFont="1" applyFill="1" applyAlignment="1">
      <alignment horizontal="center"/>
      <protection/>
    </xf>
    <xf numFmtId="0" fontId="62" fillId="33" borderId="0" xfId="53" applyFont="1" applyFill="1">
      <alignment/>
      <protection/>
    </xf>
    <xf numFmtId="0" fontId="61" fillId="33" borderId="0" xfId="53" applyFont="1" applyFill="1" applyAlignment="1">
      <alignment horizontal="center"/>
      <protection/>
    </xf>
    <xf numFmtId="0" fontId="3" fillId="33" borderId="0" xfId="53" applyFont="1" applyFill="1" applyAlignment="1">
      <alignment horizontal="left"/>
      <protection/>
    </xf>
    <xf numFmtId="0" fontId="61" fillId="33" borderId="0" xfId="53" applyFont="1" applyFill="1" applyAlignment="1">
      <alignment horizontal="left"/>
      <protection/>
    </xf>
    <xf numFmtId="0" fontId="40" fillId="33" borderId="0" xfId="53" applyFont="1" applyFill="1" applyAlignment="1">
      <alignment horizontal="center" wrapText="1"/>
      <protection/>
    </xf>
    <xf numFmtId="0" fontId="65" fillId="33" borderId="0" xfId="53" applyFont="1" applyFill="1" applyAlignment="1">
      <alignment horizontal="left"/>
      <protection/>
    </xf>
    <xf numFmtId="0" fontId="62" fillId="33" borderId="0" xfId="53" applyFont="1" applyFill="1" applyBorder="1" applyAlignment="1">
      <alignment horizontal="left"/>
      <protection/>
    </xf>
    <xf numFmtId="0" fontId="62" fillId="0" borderId="0" xfId="53" applyFont="1" applyFill="1" applyBorder="1" applyAlignment="1" applyProtection="1">
      <alignment horizontal="right"/>
      <protection locked="0"/>
    </xf>
    <xf numFmtId="0" fontId="62" fillId="33" borderId="11" xfId="53" applyFont="1" applyFill="1" applyBorder="1" applyAlignment="1">
      <alignment horizontal="left"/>
      <protection/>
    </xf>
    <xf numFmtId="0" fontId="62" fillId="33" borderId="12" xfId="53" applyFont="1" applyFill="1" applyBorder="1" applyAlignment="1">
      <alignment horizontal="left"/>
      <protection/>
    </xf>
    <xf numFmtId="0" fontId="62" fillId="2" borderId="0" xfId="53" applyFont="1" applyFill="1" applyAlignment="1" applyProtection="1">
      <alignment horizontal="right"/>
      <protection locked="0"/>
    </xf>
    <xf numFmtId="0" fontId="62" fillId="33" borderId="13" xfId="53" applyFont="1" applyFill="1" applyBorder="1" applyAlignment="1">
      <alignment horizontal="left"/>
      <protection/>
    </xf>
    <xf numFmtId="0" fontId="62" fillId="33" borderId="14" xfId="53" applyFont="1" applyFill="1" applyBorder="1" applyAlignment="1">
      <alignment horizontal="left"/>
      <protection/>
    </xf>
    <xf numFmtId="0" fontId="62" fillId="33" borderId="0" xfId="53" applyFont="1" applyFill="1" applyBorder="1" applyAlignment="1">
      <alignment horizontal="center"/>
      <protection/>
    </xf>
    <xf numFmtId="0" fontId="62" fillId="33" borderId="11" xfId="53" applyFont="1" applyFill="1" applyBorder="1" applyAlignment="1" applyProtection="1">
      <alignment horizontal="right"/>
      <protection locked="0"/>
    </xf>
    <xf numFmtId="0" fontId="62" fillId="33" borderId="13" xfId="53" applyFont="1" applyFill="1" applyBorder="1" applyAlignment="1" applyProtection="1">
      <alignment horizontal="right"/>
      <protection locked="0"/>
    </xf>
    <xf numFmtId="0" fontId="69" fillId="33" borderId="15" xfId="53" applyFont="1" applyFill="1" applyBorder="1" applyAlignment="1">
      <alignment horizontal="left"/>
      <protection/>
    </xf>
    <xf numFmtId="0" fontId="69" fillId="33" borderId="11" xfId="53" applyFont="1" applyFill="1" applyBorder="1" applyAlignment="1">
      <alignment horizontal="left"/>
      <protection/>
    </xf>
    <xf numFmtId="0" fontId="62" fillId="33" borderId="16" xfId="53" applyFont="1" applyFill="1" applyBorder="1" applyAlignment="1">
      <alignment horizontal="left"/>
      <protection/>
    </xf>
    <xf numFmtId="1" fontId="63" fillId="33" borderId="0" xfId="53" applyNumberFormat="1" applyFont="1" applyFill="1" applyAlignment="1">
      <alignment horizontal="center"/>
      <protection/>
    </xf>
    <xf numFmtId="1" fontId="62" fillId="33" borderId="0" xfId="53" applyNumberFormat="1" applyFont="1" applyFill="1" applyAlignment="1">
      <alignment horizontal="right"/>
      <protection/>
    </xf>
    <xf numFmtId="0" fontId="62" fillId="0" borderId="0" xfId="53" applyFont="1" applyAlignment="1">
      <alignment horizontal="left"/>
      <protection/>
    </xf>
    <xf numFmtId="0" fontId="6" fillId="33" borderId="0" xfId="53" applyFont="1" applyFill="1" applyAlignment="1">
      <alignment horizontal="left"/>
      <protection/>
    </xf>
    <xf numFmtId="0" fontId="62" fillId="33" borderId="0" xfId="53" applyFont="1" applyFill="1" applyAlignment="1">
      <alignment horizontal="right"/>
      <protection/>
    </xf>
    <xf numFmtId="0" fontId="62" fillId="0" borderId="0" xfId="53" applyFont="1" applyAlignment="1">
      <alignment horizontal="left" wrapText="1"/>
      <protection/>
    </xf>
    <xf numFmtId="1" fontId="62" fillId="33" borderId="0" xfId="53" applyNumberFormat="1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0" fontId="64" fillId="33" borderId="0" xfId="53" applyFont="1" applyFill="1" applyAlignment="1">
      <alignment horizontal="left"/>
      <protection/>
    </xf>
    <xf numFmtId="0" fontId="9" fillId="33" borderId="0" xfId="53" applyFont="1" applyFill="1" applyAlignment="1">
      <alignment horizontal="left"/>
      <protection/>
    </xf>
    <xf numFmtId="170" fontId="62" fillId="33" borderId="0" xfId="53" applyNumberFormat="1" applyFont="1" applyFill="1" applyAlignment="1">
      <alignment horizontal="right"/>
      <protection/>
    </xf>
    <xf numFmtId="0" fontId="62" fillId="33" borderId="0" xfId="53" applyFont="1" applyFill="1" applyAlignment="1">
      <alignment horizontal="left" vertical="top"/>
      <protection/>
    </xf>
    <xf numFmtId="0" fontId="62" fillId="33" borderId="0" xfId="53" applyFont="1" applyFill="1" applyAlignment="1">
      <alignment horizontal="left" vertical="center"/>
      <protection/>
    </xf>
    <xf numFmtId="0" fontId="38" fillId="33" borderId="0" xfId="53" applyFont="1" applyFill="1" applyAlignment="1">
      <alignment horizontal="left" vertical="center"/>
      <protection/>
    </xf>
    <xf numFmtId="0" fontId="62" fillId="2" borderId="0" xfId="53" applyFont="1" applyFill="1" applyAlignment="1" applyProtection="1">
      <alignment horizontal="center"/>
      <protection locked="0"/>
    </xf>
    <xf numFmtId="0" fontId="64" fillId="33" borderId="0" xfId="53" applyFont="1" applyFill="1" applyAlignment="1">
      <alignment horizontal="center"/>
      <protection/>
    </xf>
    <xf numFmtId="0" fontId="62" fillId="33" borderId="0" xfId="53" applyFont="1" applyFill="1" applyAlignment="1" applyProtection="1">
      <alignment horizontal="right"/>
      <protection locked="0"/>
    </xf>
    <xf numFmtId="0" fontId="62" fillId="33" borderId="0" xfId="53" applyFont="1" applyFill="1" applyAlignment="1" applyProtection="1">
      <alignment horizontal="center"/>
      <protection/>
    </xf>
    <xf numFmtId="170" fontId="64" fillId="33" borderId="0" xfId="53" applyNumberFormat="1" applyFont="1" applyFill="1" applyAlignment="1">
      <alignment horizontal="right"/>
      <protection/>
    </xf>
    <xf numFmtId="0" fontId="38" fillId="33" borderId="0" xfId="53" applyFont="1" applyFill="1" applyAlignment="1">
      <alignment horizontal="left"/>
      <protection/>
    </xf>
    <xf numFmtId="0" fontId="62" fillId="33" borderId="17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30</xdr:row>
      <xdr:rowOff>19050</xdr:rowOff>
    </xdr:from>
    <xdr:to>
      <xdr:col>9</xdr:col>
      <xdr:colOff>0</xdr:colOff>
      <xdr:row>30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30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19050</xdr:rowOff>
    </xdr:from>
    <xdr:to>
      <xdr:col>9</xdr:col>
      <xdr:colOff>9525</xdr:colOff>
      <xdr:row>28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3886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9</xdr:col>
      <xdr:colOff>0</xdr:colOff>
      <xdr:row>29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105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57150</xdr:rowOff>
    </xdr:from>
    <xdr:to>
      <xdr:col>9</xdr:col>
      <xdr:colOff>28575</xdr:colOff>
      <xdr:row>26</xdr:row>
      <xdr:rowOff>66675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3528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676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76200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3239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9</xdr:row>
      <xdr:rowOff>0</xdr:rowOff>
    </xdr:from>
    <xdr:to>
      <xdr:col>36</xdr:col>
      <xdr:colOff>0</xdr:colOff>
      <xdr:row>10</xdr:row>
      <xdr:rowOff>95250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4859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7"/>
  <sheetViews>
    <sheetView tabSelected="1" workbookViewId="0" topLeftCell="A1">
      <selection activeCell="AF20" sqref="AF20:AH20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29" customWidth="1"/>
    <col min="38" max="39" width="2.421875" style="1" customWidth="1"/>
    <col min="40" max="40" width="2.421875" style="1" hidden="1" customWidth="1"/>
    <col min="41" max="41" width="12.140625" style="2" hidden="1" customWidth="1"/>
    <col min="42" max="42" width="12.140625" style="3" hidden="1" customWidth="1"/>
    <col min="43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2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2.7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50" s="5" customFormat="1" ht="12">
      <c r="A4" s="37" t="s">
        <v>17</v>
      </c>
      <c r="B4" s="37"/>
      <c r="C4" s="37"/>
      <c r="D4" s="37"/>
      <c r="E4" s="37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4"/>
      <c r="R4" s="81" t="s">
        <v>50</v>
      </c>
      <c r="S4" s="81"/>
      <c r="T4" s="81"/>
      <c r="U4" s="81"/>
      <c r="V4" s="81"/>
      <c r="W4" s="81"/>
      <c r="X4" s="81"/>
      <c r="Y4" s="81"/>
      <c r="Z4" s="81"/>
      <c r="AA4" s="76"/>
      <c r="AB4" s="76"/>
      <c r="AC4" s="76"/>
      <c r="AD4" s="76"/>
      <c r="AE4" s="76"/>
      <c r="AF4" s="76"/>
      <c r="AG4" s="76"/>
      <c r="AH4" s="76"/>
      <c r="AI4" s="42"/>
      <c r="AJ4" s="42"/>
      <c r="AK4" s="42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37" t="s">
        <v>18</v>
      </c>
      <c r="B5" s="37"/>
      <c r="C5" s="37"/>
      <c r="D5" s="37"/>
      <c r="E5" s="37"/>
      <c r="F5" s="41"/>
      <c r="G5" s="41"/>
      <c r="I5" s="41"/>
      <c r="J5" s="41"/>
      <c r="K5" s="41"/>
      <c r="L5" s="41"/>
      <c r="M5" s="41"/>
      <c r="N5" s="41"/>
      <c r="O5" s="41"/>
      <c r="P5" s="41"/>
      <c r="Q5" s="24"/>
      <c r="R5" s="81" t="s">
        <v>51</v>
      </c>
      <c r="S5" s="81"/>
      <c r="T5" s="81"/>
      <c r="U5" s="81"/>
      <c r="V5" s="81"/>
      <c r="W5" s="81"/>
      <c r="X5" s="81"/>
      <c r="Y5" s="81"/>
      <c r="Z5" s="81"/>
      <c r="AA5" s="76"/>
      <c r="AB5" s="76"/>
      <c r="AC5" s="76"/>
      <c r="AD5" s="76"/>
      <c r="AE5" s="76"/>
      <c r="AF5" s="76"/>
      <c r="AG5" s="76"/>
      <c r="AH5" s="76"/>
      <c r="AI5" s="42"/>
      <c r="AJ5" s="42"/>
      <c r="AK5" s="42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2.75">
      <c r="A7" s="45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 t="s">
        <v>53</v>
      </c>
      <c r="AJ7" s="47"/>
      <c r="AK7" s="47"/>
    </row>
    <row r="8" spans="1:37" ht="12.75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7"/>
      <c r="AJ8" s="47"/>
      <c r="AK8" s="47"/>
    </row>
    <row r="9" spans="1:50" s="5" customFormat="1" ht="12">
      <c r="A9" s="37" t="s">
        <v>20</v>
      </c>
      <c r="B9" s="37"/>
      <c r="C9" s="37"/>
      <c r="D9" s="37"/>
      <c r="E9" s="37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4"/>
      <c r="R9" s="49" t="s">
        <v>23</v>
      </c>
      <c r="S9" s="49"/>
      <c r="T9" s="49"/>
      <c r="U9" s="49"/>
      <c r="V9" s="49"/>
      <c r="W9" s="49"/>
      <c r="X9" s="49"/>
      <c r="Y9" s="49"/>
      <c r="Z9" s="49"/>
      <c r="AA9" s="50"/>
      <c r="AB9" s="50"/>
      <c r="AC9" s="50"/>
      <c r="AD9" s="50"/>
      <c r="AE9" s="50"/>
      <c r="AF9" s="50"/>
      <c r="AG9" s="49" t="s">
        <v>5</v>
      </c>
      <c r="AH9" s="49"/>
      <c r="AI9" s="24"/>
      <c r="AJ9" s="24"/>
      <c r="AK9" s="24"/>
      <c r="AL9" s="6"/>
      <c r="AM9" s="6"/>
      <c r="AN9" s="6"/>
      <c r="AO9" s="10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5" customFormat="1" ht="12">
      <c r="A10" s="43" t="s">
        <v>21</v>
      </c>
      <c r="B10" s="43"/>
      <c r="C10" s="43"/>
      <c r="D10" s="43"/>
      <c r="E10" s="4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24"/>
      <c r="R10" s="59" t="s">
        <v>24</v>
      </c>
      <c r="S10" s="60"/>
      <c r="T10" s="60"/>
      <c r="U10" s="60"/>
      <c r="V10" s="60"/>
      <c r="W10" s="60"/>
      <c r="X10" s="60"/>
      <c r="Y10" s="60"/>
      <c r="Z10" s="60"/>
      <c r="AA10" s="57"/>
      <c r="AB10" s="57"/>
      <c r="AC10" s="57"/>
      <c r="AD10" s="57"/>
      <c r="AE10" s="57"/>
      <c r="AF10" s="57"/>
      <c r="AG10" s="51" t="s">
        <v>5</v>
      </c>
      <c r="AH10" s="52"/>
      <c r="AI10" s="24"/>
      <c r="AJ10" s="24"/>
      <c r="AK10" s="24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43" t="s">
        <v>22</v>
      </c>
      <c r="B11" s="43"/>
      <c r="C11" s="43"/>
      <c r="D11" s="43"/>
      <c r="E11" s="43"/>
      <c r="F11" s="53"/>
      <c r="G11" s="53"/>
      <c r="H11" s="53"/>
      <c r="I11" s="53"/>
      <c r="J11" s="53"/>
      <c r="K11" s="53"/>
      <c r="L11" s="53"/>
      <c r="M11" s="53"/>
      <c r="N11" s="53"/>
      <c r="O11" s="11" t="s">
        <v>6</v>
      </c>
      <c r="P11" s="12"/>
      <c r="Q11" s="24"/>
      <c r="R11" s="61" t="s">
        <v>25</v>
      </c>
      <c r="S11" s="54"/>
      <c r="T11" s="54"/>
      <c r="U11" s="54"/>
      <c r="V11" s="54"/>
      <c r="W11" s="54"/>
      <c r="X11" s="54"/>
      <c r="Y11" s="54"/>
      <c r="Z11" s="54"/>
      <c r="AA11" s="58"/>
      <c r="AB11" s="58"/>
      <c r="AC11" s="58"/>
      <c r="AD11" s="58"/>
      <c r="AE11" s="58"/>
      <c r="AF11" s="58"/>
      <c r="AG11" s="54" t="s">
        <v>7</v>
      </c>
      <c r="AH11" s="55"/>
      <c r="AI11" s="56"/>
      <c r="AJ11" s="42"/>
      <c r="AK11" s="42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37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2.75" hidden="1">
      <c r="A15" s="34" t="s">
        <v>8</v>
      </c>
      <c r="B15" s="24"/>
      <c r="C15" s="24"/>
      <c r="D15" s="24"/>
      <c r="E15" s="2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6" t="s">
        <v>9</v>
      </c>
      <c r="AC15" s="62">
        <f>IF(AO15&lt;0,0,AO15)</f>
      </c>
      <c r="AD15" s="62"/>
      <c r="AE15" s="37" t="s">
        <v>10</v>
      </c>
      <c r="AF15" s="37"/>
      <c r="AG15" s="37"/>
      <c r="AH15" s="37"/>
      <c r="AI15" s="37"/>
      <c r="AJ15" s="37"/>
      <c r="AK15" s="37"/>
      <c r="AL15" s="6"/>
      <c r="AM15" s="6"/>
      <c r="AN15" s="6"/>
      <c r="AO15" s="13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4" t="s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6"/>
      <c r="AC16" s="35"/>
      <c r="AD16" s="36"/>
      <c r="AE16" s="36"/>
      <c r="AF16" s="24"/>
      <c r="AG16" s="24"/>
      <c r="AH16" s="24"/>
      <c r="AI16" s="24"/>
      <c r="AJ16" s="24"/>
      <c r="AK16" s="24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63">
        <f>IF(AO10=FALSE,IF(AA10="","",(AA10+20*LOG10(AA11)+11-3)),AA9)</f>
        <v>0</v>
      </c>
      <c r="AG18" s="63"/>
      <c r="AH18" s="63"/>
      <c r="AI18" s="24" t="s">
        <v>5</v>
      </c>
      <c r="AJ18" s="24"/>
      <c r="AK18" s="24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23" customFormat="1" ht="12.75" customHeight="1">
      <c r="A19" s="67" t="s">
        <v>54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8"/>
      <c r="AH19" s="68"/>
      <c r="AI19" s="68"/>
      <c r="AJ19" s="68"/>
      <c r="AK19" s="24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53"/>
      <c r="AG20" s="53"/>
      <c r="AH20" s="53"/>
      <c r="AI20" s="64" t="s">
        <v>7</v>
      </c>
      <c r="AJ20" s="64"/>
      <c r="AK20" s="24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24"/>
      <c r="AL21" s="6"/>
      <c r="AM21" s="6"/>
      <c r="AN21" s="6"/>
      <c r="AO21" s="10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2">
      <c r="A22" s="65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66">
        <f>IF(AO22=1,45,50)</f>
        <v>45</v>
      </c>
      <c r="AG22" s="66"/>
      <c r="AH22" s="66"/>
      <c r="AI22" s="24" t="s">
        <v>5</v>
      </c>
      <c r="AJ22" s="24"/>
      <c r="AK22" s="24"/>
      <c r="AL22" s="6"/>
      <c r="AM22" s="6"/>
      <c r="AN22" s="6"/>
      <c r="AO22" s="10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4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12.75">
      <c r="A24" s="69" t="s">
        <v>29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24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6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24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2">
      <c r="A26" s="70" t="s">
        <v>30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24"/>
      <c r="AL26" s="6"/>
      <c r="AM26" s="6"/>
      <c r="AN26" s="6"/>
      <c r="AO26" s="10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37" t="s">
        <v>31</v>
      </c>
      <c r="B27" s="37"/>
      <c r="C27" s="37"/>
      <c r="D27" s="37"/>
      <c r="E27" s="3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24"/>
      <c r="AL27" s="6"/>
      <c r="AM27" s="6"/>
      <c r="AN27" s="6"/>
      <c r="AO27" s="10">
        <v>3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37" t="s">
        <v>32</v>
      </c>
      <c r="B28" s="37"/>
      <c r="C28" s="37"/>
      <c r="D28" s="37"/>
      <c r="E28" s="3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24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4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24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66">
        <f>IF(AO27=1,6,IF(AO27=2,9,IF(AO27=3,6,IF(AO27=4,9,3))))</f>
        <v>6</v>
      </c>
      <c r="AG31" s="66"/>
      <c r="AH31" s="66"/>
      <c r="AI31" s="37" t="s">
        <v>12</v>
      </c>
      <c r="AJ31" s="37"/>
      <c r="AK31" s="24"/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16.5" customHeight="1">
      <c r="A32" s="71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72">
        <f>IF(AF20="","",IF(AF18="","",AF18-11+AF31-20*LOG(AF20)))</f>
      </c>
      <c r="AG32" s="72"/>
      <c r="AH32" s="72"/>
      <c r="AI32" s="24" t="s">
        <v>5</v>
      </c>
      <c r="AJ32" s="24"/>
      <c r="AK32" s="24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24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15" customHeight="1">
      <c r="A34" s="37" t="s">
        <v>34</v>
      </c>
      <c r="B34" s="37"/>
      <c r="C34" s="37"/>
      <c r="D34" s="37"/>
      <c r="E34" s="37"/>
      <c r="F34" s="37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66">
        <v>10</v>
      </c>
      <c r="AH34" s="66"/>
      <c r="AI34" s="37" t="s">
        <v>12</v>
      </c>
      <c r="AJ34" s="37"/>
      <c r="AK34" s="24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6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24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5" customHeight="1">
      <c r="A36" s="73" t="s">
        <v>36</v>
      </c>
      <c r="B36" s="73"/>
      <c r="C36" s="73"/>
      <c r="D36" s="73"/>
      <c r="E36" s="73"/>
      <c r="F36" s="73"/>
      <c r="G36" s="73"/>
      <c r="H36" s="73"/>
      <c r="I36" s="73"/>
      <c r="J36" s="73" t="s">
        <v>37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24"/>
      <c r="AL36" s="6"/>
      <c r="AM36" s="6"/>
      <c r="AN36" s="6"/>
      <c r="AO36" s="10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24"/>
      <c r="AL37" s="6"/>
      <c r="AM37" s="6"/>
      <c r="AN37" s="6"/>
      <c r="AO37" s="10">
        <v>1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24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24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66">
        <f>IF(AO37=2,2,IF(AO37=3,4,IF(AO37=4,6,0)))</f>
        <v>0</v>
      </c>
      <c r="AG40" s="66"/>
      <c r="AH40" s="66"/>
      <c r="AI40" s="37" t="s">
        <v>12</v>
      </c>
      <c r="AJ40" s="37"/>
      <c r="AK40" s="24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7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24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5" customHeight="1">
      <c r="A42" s="74" t="s">
        <v>38</v>
      </c>
      <c r="B42" s="74"/>
      <c r="C42" s="74"/>
      <c r="D42" s="74"/>
      <c r="E42" s="74"/>
      <c r="F42" s="74"/>
      <c r="G42" s="74"/>
      <c r="H42" s="74"/>
      <c r="I42" s="74"/>
      <c r="J42" s="75" t="s">
        <v>49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4"/>
      <c r="AL42" s="6"/>
      <c r="AM42" s="6"/>
      <c r="AN42" s="6"/>
      <c r="AO42" s="10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24"/>
      <c r="AL43" s="6"/>
      <c r="AM43" s="6"/>
      <c r="AN43" s="6"/>
      <c r="AO43" s="10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24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24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66">
        <f>IF(AO43=2,2,IF(AO43=3,4,IF(AO43=4,6,0)))</f>
        <v>0</v>
      </c>
      <c r="AG46" s="66"/>
      <c r="AH46" s="66"/>
      <c r="AI46" s="37" t="s">
        <v>12</v>
      </c>
      <c r="AJ46" s="37"/>
      <c r="AK46" s="24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0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24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15" customHeight="1">
      <c r="A48" s="64" t="s">
        <v>39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76">
        <v>720</v>
      </c>
      <c r="AC48" s="76"/>
      <c r="AD48" s="22"/>
      <c r="AE48" s="26" t="s">
        <v>13</v>
      </c>
      <c r="AF48" s="72">
        <f>10*LOG(AB48/720)</f>
        <v>0</v>
      </c>
      <c r="AG48" s="72"/>
      <c r="AH48" s="72"/>
      <c r="AI48" s="37" t="s">
        <v>12</v>
      </c>
      <c r="AJ48" s="37"/>
      <c r="AK48" s="24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6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24"/>
      <c r="AL49" s="6"/>
      <c r="AM49" s="6"/>
      <c r="AN49" s="6"/>
      <c r="AO49" s="10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25" t="s">
        <v>40</v>
      </c>
      <c r="B50" s="25"/>
      <c r="C50" s="25"/>
      <c r="D50" s="25"/>
      <c r="E50" s="25"/>
      <c r="F50" s="25"/>
      <c r="G50" s="25"/>
      <c r="H50" s="25"/>
      <c r="I50" s="25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8">
        <v>-3</v>
      </c>
      <c r="AA50" s="78"/>
      <c r="AB50" s="78"/>
      <c r="AC50" s="24" t="s">
        <v>12</v>
      </c>
      <c r="AD50" s="77"/>
      <c r="AE50" s="77"/>
      <c r="AF50" s="77"/>
      <c r="AG50" s="77"/>
      <c r="AH50" s="77"/>
      <c r="AI50" s="77"/>
      <c r="AJ50" s="77"/>
      <c r="AK50" s="24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78">
        <v>-5</v>
      </c>
      <c r="AA51" s="78"/>
      <c r="AB51" s="78"/>
      <c r="AC51" s="24" t="s">
        <v>12</v>
      </c>
      <c r="AD51" s="42"/>
      <c r="AE51" s="42"/>
      <c r="AF51" s="42"/>
      <c r="AG51" s="42"/>
      <c r="AH51" s="42"/>
      <c r="AI51" s="42"/>
      <c r="AJ51" s="42"/>
      <c r="AK51" s="24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78">
        <v>-6</v>
      </c>
      <c r="AA52" s="78"/>
      <c r="AB52" s="78"/>
      <c r="AC52" s="24" t="s">
        <v>12</v>
      </c>
      <c r="AD52" s="42"/>
      <c r="AE52" s="42"/>
      <c r="AF52" s="42"/>
      <c r="AG52" s="42"/>
      <c r="AH52" s="42"/>
      <c r="AI52" s="42"/>
      <c r="AJ52" s="42"/>
      <c r="AK52" s="24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79"/>
      <c r="B53" s="79"/>
      <c r="C53" s="79"/>
      <c r="D53" s="79"/>
      <c r="E53" s="79"/>
      <c r="F53" s="79"/>
      <c r="G53" s="79"/>
      <c r="H53" s="79"/>
      <c r="I53" s="79"/>
      <c r="J53" s="31"/>
      <c r="K53" s="31"/>
      <c r="L53" s="31"/>
      <c r="M53" s="3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24"/>
      <c r="Z53" s="53"/>
      <c r="AA53" s="53"/>
      <c r="AB53" s="53"/>
      <c r="AC53" s="24" t="s">
        <v>12</v>
      </c>
      <c r="AD53" s="42"/>
      <c r="AE53" s="42"/>
      <c r="AF53" s="42"/>
      <c r="AG53" s="42"/>
      <c r="AH53" s="42"/>
      <c r="AI53" s="42"/>
      <c r="AJ53" s="42"/>
      <c r="AK53" s="24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12">
      <c r="A54" s="79"/>
      <c r="B54" s="79"/>
      <c r="C54" s="79"/>
      <c r="D54" s="79"/>
      <c r="E54" s="79"/>
      <c r="F54" s="79"/>
      <c r="G54" s="79"/>
      <c r="H54" s="79"/>
      <c r="I54" s="79"/>
      <c r="J54" s="31"/>
      <c r="K54" s="31"/>
      <c r="L54" s="31"/>
      <c r="M54" s="3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24"/>
      <c r="Z54" s="53"/>
      <c r="AA54" s="53"/>
      <c r="AB54" s="53"/>
      <c r="AC54" s="24" t="s">
        <v>12</v>
      </c>
      <c r="AD54" s="42"/>
      <c r="AE54" s="42"/>
      <c r="AF54" s="66">
        <f>SUM(AN50:AN54)</f>
        <v>0</v>
      </c>
      <c r="AG54" s="66"/>
      <c r="AH54" s="66"/>
      <c r="AI54" s="37" t="s">
        <v>12</v>
      </c>
      <c r="AJ54" s="37"/>
      <c r="AK54" s="24"/>
      <c r="AL54" s="6"/>
      <c r="AM54" s="6"/>
      <c r="AN54" s="6">
        <f>IF(AO54=TRUE,Z54,"")</f>
      </c>
      <c r="AO54" s="10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5" customFormat="1" ht="6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24"/>
      <c r="AL55" s="6"/>
      <c r="AM55" s="6"/>
      <c r="AN55" s="6"/>
      <c r="AO55" s="10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17" customFormat="1" ht="12">
      <c r="A56" s="70" t="s">
        <v>41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80">
        <f>IF(AF32="","",AF32+AG34+AF40+AF46+AF48+AF54)</f>
      </c>
      <c r="AG56" s="80"/>
      <c r="AH56" s="80"/>
      <c r="AI56" s="70" t="s">
        <v>5</v>
      </c>
      <c r="AJ56" s="70"/>
      <c r="AK56" s="70"/>
      <c r="AL56" s="14"/>
      <c r="AM56" s="14"/>
      <c r="AN56" s="14"/>
      <c r="AO56" s="15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s="5" customFormat="1" ht="6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24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12">
      <c r="A58" s="24" t="s">
        <v>42</v>
      </c>
      <c r="B58" s="24"/>
      <c r="C58" s="24"/>
      <c r="D58" s="24"/>
      <c r="E58" s="24"/>
      <c r="F58" s="24"/>
      <c r="G58" s="24"/>
      <c r="H58" s="24"/>
      <c r="I58" s="42">
        <f>AF22</f>
        <v>45</v>
      </c>
      <c r="J58" s="42"/>
      <c r="K58" s="24" t="s">
        <v>48</v>
      </c>
      <c r="L58" s="24"/>
      <c r="M58" s="24"/>
      <c r="N58" s="24"/>
      <c r="O58" s="70">
        <f>IF(AF32="","",IF(AF56&lt;=AF22,"rispettato.","non rispettato."))</f>
      </c>
      <c r="P58" s="70"/>
      <c r="Q58" s="70"/>
      <c r="R58" s="70"/>
      <c r="S58" s="70"/>
      <c r="T58" s="70"/>
      <c r="U58" s="70"/>
      <c r="V58" s="70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24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7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24"/>
      <c r="AL59" s="6"/>
      <c r="AM59" s="6"/>
      <c r="AN59" s="6"/>
      <c r="AO59" s="10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0"/>
      <c r="AK60" s="24"/>
      <c r="AL60" s="6"/>
      <c r="AM60" s="6"/>
      <c r="AN60" s="6"/>
      <c r="AO60" s="10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5" customFormat="1" ht="1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24"/>
      <c r="AL61" s="6"/>
      <c r="AM61" s="6"/>
      <c r="AN61" s="6"/>
      <c r="AO61" s="10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17" customFormat="1" ht="12">
      <c r="A62" s="70" t="s">
        <v>44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27"/>
      <c r="AL62" s="14"/>
      <c r="AM62" s="14"/>
      <c r="AN62" s="14"/>
      <c r="AO62" s="15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s="5" customFormat="1" ht="23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1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24"/>
      <c r="AK63" s="24"/>
      <c r="AL63" s="6"/>
      <c r="AM63" s="6"/>
      <c r="AN63" s="6"/>
      <c r="AO63" s="10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18" customFormat="1" ht="8.25">
      <c r="A64" s="32" t="s">
        <v>46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3" t="s">
        <v>45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2"/>
      <c r="AK64" s="28"/>
      <c r="AL64" s="19"/>
      <c r="AM64" s="19"/>
      <c r="AN64" s="19"/>
      <c r="AO64" s="20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37:50" s="5" customFormat="1" ht="12">
      <c r="AK65" s="24"/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7:50" s="5" customFormat="1" ht="12">
      <c r="AK66" s="24"/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7:50" s="5" customFormat="1" ht="12">
      <c r="AK67" s="24"/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7:50" s="5" customFormat="1" ht="12">
      <c r="AK68" s="24"/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7:50" s="5" customFormat="1" ht="12">
      <c r="AK69" s="24"/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7:50" s="5" customFormat="1" ht="12">
      <c r="AK70" s="24"/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7:50" s="5" customFormat="1" ht="12">
      <c r="AK71" s="24"/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7:50" s="5" customFormat="1" ht="12">
      <c r="AK72" s="24"/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7:50" s="5" customFormat="1" ht="12">
      <c r="AK73" s="24"/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7:50" s="5" customFormat="1" ht="12">
      <c r="AK74" s="24"/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7:50" s="5" customFormat="1" ht="12">
      <c r="AK75" s="24"/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7:50" s="5" customFormat="1" ht="12">
      <c r="AK76" s="24"/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7:50" s="5" customFormat="1" ht="12">
      <c r="AK77" s="24"/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7:50" s="5" customFormat="1" ht="12">
      <c r="AK78" s="24"/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7:50" s="5" customFormat="1" ht="12">
      <c r="AK79" s="24"/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7:50" s="5" customFormat="1" ht="12">
      <c r="AK80" s="24"/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7:50" s="5" customFormat="1" ht="12">
      <c r="AK81" s="24"/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7:50" s="5" customFormat="1" ht="12">
      <c r="AK82" s="24"/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7:50" s="5" customFormat="1" ht="12">
      <c r="AK83" s="24"/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7:50" s="5" customFormat="1" ht="12">
      <c r="AK84" s="24"/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7:50" s="5" customFormat="1" ht="12">
      <c r="AK85" s="24"/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7:50" s="5" customFormat="1" ht="12">
      <c r="AK86" s="24"/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7:50" s="5" customFormat="1" ht="12">
      <c r="AK87" s="24"/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7:50" s="5" customFormat="1" ht="12">
      <c r="AK88" s="24"/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7:50" s="5" customFormat="1" ht="12">
      <c r="AK89" s="24"/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7:50" s="5" customFormat="1" ht="12">
      <c r="AK90" s="24"/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7:50" s="5" customFormat="1" ht="12">
      <c r="AK91" s="24"/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7:50" s="5" customFormat="1" ht="12">
      <c r="AK92" s="24"/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7:50" s="5" customFormat="1" ht="12">
      <c r="AK93" s="24"/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7:50" s="5" customFormat="1" ht="12">
      <c r="AK94" s="24"/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7:50" s="5" customFormat="1" ht="12">
      <c r="AK95" s="24"/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7:50" s="5" customFormat="1" ht="12">
      <c r="AK96" s="24"/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7:50" s="5" customFormat="1" ht="12">
      <c r="AK97" s="24"/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7:50" s="5" customFormat="1" ht="12">
      <c r="AK98" s="24"/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7:50" s="5" customFormat="1" ht="12">
      <c r="AK99" s="24"/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7:50" s="5" customFormat="1" ht="12">
      <c r="AK100" s="24"/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7:50" s="5" customFormat="1" ht="12">
      <c r="AK101" s="24"/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7:50" s="5" customFormat="1" ht="12">
      <c r="AK102" s="24"/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7:50" s="5" customFormat="1" ht="12">
      <c r="AK103" s="24"/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7:50" s="5" customFormat="1" ht="12">
      <c r="AK104" s="24"/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7:50" s="5" customFormat="1" ht="12">
      <c r="AK105" s="24"/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7:50" s="5" customFormat="1" ht="12">
      <c r="AK106" s="24"/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7:50" s="5" customFormat="1" ht="12">
      <c r="AK107" s="24"/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7:50" s="5" customFormat="1" ht="12">
      <c r="AK108" s="24"/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7:50" s="5" customFormat="1" ht="12">
      <c r="AK109" s="24"/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7:50" s="5" customFormat="1" ht="12">
      <c r="AK110" s="24"/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7:50" s="5" customFormat="1" ht="12">
      <c r="AK111" s="24"/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7:50" s="5" customFormat="1" ht="12">
      <c r="AK112" s="24"/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7:50" s="5" customFormat="1" ht="12">
      <c r="AK113" s="24"/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7:50" s="5" customFormat="1" ht="12">
      <c r="AK114" s="24"/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7:50" s="5" customFormat="1" ht="12">
      <c r="AK115" s="24"/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7:50" s="5" customFormat="1" ht="12">
      <c r="AK116" s="24"/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7:50" s="5" customFormat="1" ht="12">
      <c r="AK117" s="24"/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7:50" s="5" customFormat="1" ht="12">
      <c r="AK118" s="24"/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7:50" s="5" customFormat="1" ht="12">
      <c r="AK119" s="24"/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7:50" s="5" customFormat="1" ht="12">
      <c r="AK120" s="24"/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7:50" s="5" customFormat="1" ht="12">
      <c r="AK121" s="24"/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7:50" s="5" customFormat="1" ht="12">
      <c r="AK122" s="24"/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7:50" s="5" customFormat="1" ht="12">
      <c r="AK123" s="24"/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7:50" s="5" customFormat="1" ht="12">
      <c r="AK124" s="24"/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7:50" s="5" customFormat="1" ht="12">
      <c r="AK125" s="24"/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7:50" s="5" customFormat="1" ht="12">
      <c r="AK126" s="24"/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7:50" s="5" customFormat="1" ht="12">
      <c r="AK127" s="24"/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7:50" s="5" customFormat="1" ht="12">
      <c r="AK128" s="24"/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7:50" s="5" customFormat="1" ht="12">
      <c r="AK129" s="24"/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7:50" s="5" customFormat="1" ht="12">
      <c r="AK130" s="24"/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7:50" s="5" customFormat="1" ht="12">
      <c r="AK131" s="24"/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7:50" s="5" customFormat="1" ht="12">
      <c r="AK132" s="24"/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7:50" s="5" customFormat="1" ht="12">
      <c r="AK133" s="24"/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7:50" s="5" customFormat="1" ht="12">
      <c r="AK134" s="24"/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7:50" s="5" customFormat="1" ht="12">
      <c r="AK135" s="24"/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7:50" s="5" customFormat="1" ht="12">
      <c r="AK136" s="24"/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7:50" s="5" customFormat="1" ht="12">
      <c r="AK137" s="24"/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7:50" s="5" customFormat="1" ht="12">
      <c r="AK138" s="24"/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7:50" s="5" customFormat="1" ht="12">
      <c r="AK139" s="24"/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7:50" s="5" customFormat="1" ht="12">
      <c r="AK140" s="24"/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7:50" s="5" customFormat="1" ht="12">
      <c r="AK141" s="24"/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7:50" s="5" customFormat="1" ht="12">
      <c r="AK142" s="24"/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7:50" s="5" customFormat="1" ht="12">
      <c r="AK143" s="24"/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7:50" s="5" customFormat="1" ht="12">
      <c r="AK144" s="24"/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7:50" s="5" customFormat="1" ht="12">
      <c r="AK145" s="24"/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7:50" s="5" customFormat="1" ht="12">
      <c r="AK146" s="24"/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7:50" s="5" customFormat="1" ht="12">
      <c r="AK147" s="24"/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7:50" s="5" customFormat="1" ht="12">
      <c r="AK148" s="24"/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7:50" s="5" customFormat="1" ht="12">
      <c r="AK149" s="24"/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7:50" s="5" customFormat="1" ht="12">
      <c r="AK150" s="24"/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7:50" s="5" customFormat="1" ht="12">
      <c r="AK151" s="24"/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7:50" s="5" customFormat="1" ht="12">
      <c r="AK152" s="24"/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7:50" s="5" customFormat="1" ht="12">
      <c r="AK153" s="24"/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7:50" s="5" customFormat="1" ht="12">
      <c r="AK154" s="24"/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7:50" s="5" customFormat="1" ht="12">
      <c r="AK155" s="24"/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7:50" s="5" customFormat="1" ht="12">
      <c r="AK156" s="24"/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7:50" s="5" customFormat="1" ht="12">
      <c r="AK157" s="24"/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7:50" s="5" customFormat="1" ht="12">
      <c r="AK158" s="24"/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7:50" s="5" customFormat="1" ht="12">
      <c r="AK159" s="24"/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7:50" s="5" customFormat="1" ht="12">
      <c r="AK160" s="24"/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7:50" s="5" customFormat="1" ht="12">
      <c r="AK161" s="24"/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7:50" s="5" customFormat="1" ht="12">
      <c r="AK162" s="24"/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7:50" s="5" customFormat="1" ht="12">
      <c r="AK163" s="24"/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7:50" s="5" customFormat="1" ht="12">
      <c r="AK164" s="24"/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7:50" s="5" customFormat="1" ht="12">
      <c r="AK165" s="24"/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7:50" s="5" customFormat="1" ht="12">
      <c r="AK166" s="24"/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7:50" s="5" customFormat="1" ht="12">
      <c r="AK167" s="24"/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7:50" s="5" customFormat="1" ht="12">
      <c r="AK168" s="24"/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7:50" s="5" customFormat="1" ht="12">
      <c r="AK169" s="24"/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7:50" s="5" customFormat="1" ht="12">
      <c r="AK170" s="24"/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7:50" s="5" customFormat="1" ht="12">
      <c r="AK171" s="24"/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7:50" s="5" customFormat="1" ht="12">
      <c r="AK172" s="24"/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7:50" s="5" customFormat="1" ht="12">
      <c r="AK173" s="24"/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7:50" s="5" customFormat="1" ht="12">
      <c r="AK174" s="24"/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7:50" s="5" customFormat="1" ht="12">
      <c r="AK175" s="24"/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7:50" s="5" customFormat="1" ht="12">
      <c r="AK176" s="24"/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7:50" s="5" customFormat="1" ht="12">
      <c r="AK177" s="24"/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7:50" s="5" customFormat="1" ht="12">
      <c r="AK178" s="24"/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7:50" s="5" customFormat="1" ht="12">
      <c r="AK179" s="24"/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7:50" s="5" customFormat="1" ht="12">
      <c r="AK180" s="24"/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7:50" s="5" customFormat="1" ht="12">
      <c r="AK181" s="24"/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7:50" s="5" customFormat="1" ht="12">
      <c r="AK182" s="24"/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7:50" s="5" customFormat="1" ht="12">
      <c r="AK183" s="24"/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7:50" s="5" customFormat="1" ht="12">
      <c r="AK184" s="24"/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7:50" s="5" customFormat="1" ht="12">
      <c r="AK185" s="24"/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7:50" s="5" customFormat="1" ht="12">
      <c r="AK186" s="24"/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7:50" s="5" customFormat="1" ht="12">
      <c r="AK187" s="24"/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7:50" s="5" customFormat="1" ht="12">
      <c r="AK188" s="24"/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7:50" s="5" customFormat="1" ht="12">
      <c r="AK189" s="24"/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7:50" s="5" customFormat="1" ht="12">
      <c r="AK190" s="24"/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7:50" s="5" customFormat="1" ht="12">
      <c r="AK191" s="24"/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7:50" s="5" customFormat="1" ht="12">
      <c r="AK192" s="24"/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7:50" s="5" customFormat="1" ht="12">
      <c r="AK193" s="24"/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7:50" s="5" customFormat="1" ht="12">
      <c r="AK194" s="24"/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7:50" s="5" customFormat="1" ht="12">
      <c r="AK195" s="24"/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7:50" s="5" customFormat="1" ht="12">
      <c r="AK196" s="24"/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7:50" s="5" customFormat="1" ht="12">
      <c r="AK197" s="24"/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7:50" s="5" customFormat="1" ht="12">
      <c r="AK198" s="24"/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7:50" s="5" customFormat="1" ht="12">
      <c r="AK199" s="24"/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7:50" s="5" customFormat="1" ht="12">
      <c r="AK200" s="24"/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7:50" s="5" customFormat="1" ht="12">
      <c r="AK201" s="24"/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7:50" s="5" customFormat="1" ht="12">
      <c r="AK202" s="24"/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7:50" s="5" customFormat="1" ht="12">
      <c r="AK203" s="24"/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7:50" s="5" customFormat="1" ht="12">
      <c r="AK204" s="24"/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7:50" s="5" customFormat="1" ht="12">
      <c r="AK205" s="24"/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7:50" s="5" customFormat="1" ht="12">
      <c r="AK206" s="24"/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7:50" s="5" customFormat="1" ht="12">
      <c r="AK207" s="24"/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7:50" s="5" customFormat="1" ht="12">
      <c r="AK208" s="24"/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7:50" s="5" customFormat="1" ht="12">
      <c r="AK209" s="24"/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7:50" s="5" customFormat="1" ht="12">
      <c r="AK210" s="24"/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7:50" s="5" customFormat="1" ht="12">
      <c r="AK211" s="24"/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7:50" s="5" customFormat="1" ht="12">
      <c r="AK212" s="24"/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7:50" s="5" customFormat="1" ht="12">
      <c r="AK213" s="24"/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7:50" s="5" customFormat="1" ht="12">
      <c r="AK214" s="24"/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7:50" s="5" customFormat="1" ht="12">
      <c r="AK215" s="24"/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7:50" s="5" customFormat="1" ht="12">
      <c r="AK216" s="24"/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7:50" s="5" customFormat="1" ht="12">
      <c r="AK217" s="24"/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7:50" s="5" customFormat="1" ht="12">
      <c r="AK218" s="24"/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7:50" s="5" customFormat="1" ht="12">
      <c r="AK219" s="24"/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7:50" s="5" customFormat="1" ht="12">
      <c r="AK220" s="24"/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7:50" s="5" customFormat="1" ht="12">
      <c r="AK221" s="24"/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7:50" s="5" customFormat="1" ht="12">
      <c r="AK222" s="24"/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7:50" s="5" customFormat="1" ht="12">
      <c r="AK223" s="24"/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7:50" s="5" customFormat="1" ht="12">
      <c r="AK224" s="24"/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7:50" s="5" customFormat="1" ht="12">
      <c r="AK225" s="24"/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7:50" s="5" customFormat="1" ht="12">
      <c r="AK226" s="24"/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7:50" s="5" customFormat="1" ht="12">
      <c r="AK227" s="24"/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7:50" s="5" customFormat="1" ht="12">
      <c r="AK228" s="24"/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7:50" s="5" customFormat="1" ht="12">
      <c r="AK229" s="24"/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7:50" s="5" customFormat="1" ht="12">
      <c r="AK230" s="24"/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7:50" s="5" customFormat="1" ht="12">
      <c r="AK231" s="24"/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7:50" s="5" customFormat="1" ht="12">
      <c r="AK232" s="24"/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7:50" s="5" customFormat="1" ht="12">
      <c r="AK233" s="24"/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7:50" s="5" customFormat="1" ht="12">
      <c r="AK234" s="24"/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7:50" s="5" customFormat="1" ht="12">
      <c r="AK235" s="24"/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7:50" s="5" customFormat="1" ht="12">
      <c r="AK236" s="24"/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7:50" s="5" customFormat="1" ht="12">
      <c r="AK237" s="24"/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7:50" s="5" customFormat="1" ht="12">
      <c r="AK238" s="24"/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7:50" s="5" customFormat="1" ht="12">
      <c r="AK239" s="24"/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7:50" s="5" customFormat="1" ht="12">
      <c r="AK240" s="24"/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7:50" s="5" customFormat="1" ht="12">
      <c r="AK241" s="24"/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7:50" s="5" customFormat="1" ht="12">
      <c r="AK242" s="24"/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7:50" s="5" customFormat="1" ht="12">
      <c r="AK243" s="24"/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7:50" s="5" customFormat="1" ht="12">
      <c r="AK244" s="24"/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7:50" s="5" customFormat="1" ht="12">
      <c r="AK245" s="24"/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7:50" s="5" customFormat="1" ht="12">
      <c r="AK246" s="24"/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7:50" s="5" customFormat="1" ht="12">
      <c r="AK247" s="24"/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7:50" s="5" customFormat="1" ht="12">
      <c r="AK248" s="24"/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7:50" s="5" customFormat="1" ht="12">
      <c r="AK249" s="24"/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7:50" s="5" customFormat="1" ht="12">
      <c r="AK250" s="24"/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7:50" s="5" customFormat="1" ht="12">
      <c r="AK251" s="24"/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7:50" s="5" customFormat="1" ht="12">
      <c r="AK252" s="24"/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7:50" s="5" customFormat="1" ht="12">
      <c r="AK253" s="24"/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7:50" s="5" customFormat="1" ht="12">
      <c r="AK254" s="24"/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7:50" s="5" customFormat="1" ht="12">
      <c r="AK255" s="24"/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7:50" s="5" customFormat="1" ht="12">
      <c r="AK256" s="24"/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7:50" s="5" customFormat="1" ht="12">
      <c r="AK257" s="24"/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7:50" s="5" customFormat="1" ht="12">
      <c r="AK258" s="24"/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7:50" s="5" customFormat="1" ht="12">
      <c r="AK259" s="24"/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7:50" s="5" customFormat="1" ht="12">
      <c r="AK260" s="24"/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7:50" s="5" customFormat="1" ht="12">
      <c r="AK261" s="24"/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7:50" s="5" customFormat="1" ht="12">
      <c r="AK262" s="24"/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7:50" s="5" customFormat="1" ht="12">
      <c r="AK263" s="24"/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7:50" s="5" customFormat="1" ht="12">
      <c r="AK264" s="24"/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7:50" s="5" customFormat="1" ht="12">
      <c r="AK265" s="24"/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7:50" s="5" customFormat="1" ht="12">
      <c r="AK266" s="24"/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7:50" s="5" customFormat="1" ht="12">
      <c r="AK267" s="24"/>
      <c r="AL267" s="6"/>
      <c r="AM267" s="6"/>
      <c r="AN267" s="6"/>
      <c r="AO267" s="10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F07" sheet="1" selectLockedCells="1"/>
  <mergeCells count="138">
    <mergeCell ref="AA4:AH4"/>
    <mergeCell ref="AA5:AH5"/>
    <mergeCell ref="R4:Z4"/>
    <mergeCell ref="R5:Z5"/>
    <mergeCell ref="A63:Q63"/>
    <mergeCell ref="S63:AI63"/>
    <mergeCell ref="A59:AJ59"/>
    <mergeCell ref="A60:Q60"/>
    <mergeCell ref="R60:Y60"/>
    <mergeCell ref="Z60:AI60"/>
    <mergeCell ref="A61:AJ61"/>
    <mergeCell ref="A62:AJ62"/>
    <mergeCell ref="A55:AJ55"/>
    <mergeCell ref="A56:AE56"/>
    <mergeCell ref="AF56:AH56"/>
    <mergeCell ref="AI56:AK56"/>
    <mergeCell ref="A57:AJ57"/>
    <mergeCell ref="I58:J58"/>
    <mergeCell ref="O58:V58"/>
    <mergeCell ref="W58:AJ58"/>
    <mergeCell ref="A54:I54"/>
    <mergeCell ref="N54:X54"/>
    <mergeCell ref="Z54:AB54"/>
    <mergeCell ref="AD54:AE54"/>
    <mergeCell ref="AF54:AH54"/>
    <mergeCell ref="AI54:AJ54"/>
    <mergeCell ref="A52:I52"/>
    <mergeCell ref="J52:Y52"/>
    <mergeCell ref="Z52:AB52"/>
    <mergeCell ref="AD52:AJ52"/>
    <mergeCell ref="A53:I53"/>
    <mergeCell ref="N53:X53"/>
    <mergeCell ref="Z53:AB53"/>
    <mergeCell ref="AD53:AJ53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46:AE46"/>
    <mergeCell ref="AF46:AH46"/>
    <mergeCell ref="AI46:AJ46"/>
    <mergeCell ref="A47:AJ47"/>
    <mergeCell ref="AF48:AH48"/>
    <mergeCell ref="AI48:AJ48"/>
    <mergeCell ref="AB48:AC48"/>
    <mergeCell ref="A48:AA48"/>
    <mergeCell ref="A41:AJ41"/>
    <mergeCell ref="A42:I42"/>
    <mergeCell ref="J42:AJ42"/>
    <mergeCell ref="A43:AJ43"/>
    <mergeCell ref="A44:AJ44"/>
    <mergeCell ref="A45:AJ4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32:AE32"/>
    <mergeCell ref="AF32:AH32"/>
    <mergeCell ref="A33:AJ33"/>
    <mergeCell ref="A34:I34"/>
    <mergeCell ref="AI34:AJ34"/>
    <mergeCell ref="A35:AJ35"/>
    <mergeCell ref="AG34:AH34"/>
    <mergeCell ref="J34:AF34"/>
    <mergeCell ref="A30:E30"/>
    <mergeCell ref="F30:I30"/>
    <mergeCell ref="J30:AJ30"/>
    <mergeCell ref="A31:E31"/>
    <mergeCell ref="F31:I31"/>
    <mergeCell ref="J31:AE31"/>
    <mergeCell ref="AF31:AH31"/>
    <mergeCell ref="AI31:AJ31"/>
    <mergeCell ref="A28:E28"/>
    <mergeCell ref="F28:I28"/>
    <mergeCell ref="J28:AJ28"/>
    <mergeCell ref="A29:E29"/>
    <mergeCell ref="F29:I29"/>
    <mergeCell ref="J29:AJ29"/>
    <mergeCell ref="A23:AJ23"/>
    <mergeCell ref="A24:AJ24"/>
    <mergeCell ref="A25:AJ25"/>
    <mergeCell ref="A26:AJ26"/>
    <mergeCell ref="A27:E27"/>
    <mergeCell ref="F27:I27"/>
    <mergeCell ref="J27:AJ27"/>
    <mergeCell ref="AF20:AH20"/>
    <mergeCell ref="AI20:AJ20"/>
    <mergeCell ref="A21:AJ21"/>
    <mergeCell ref="A22:AE22"/>
    <mergeCell ref="AF22:AH22"/>
    <mergeCell ref="A19:AE20"/>
    <mergeCell ref="AF19:AJ19"/>
    <mergeCell ref="A14:AK14"/>
    <mergeCell ref="AC15:AD15"/>
    <mergeCell ref="AE15:AK15"/>
    <mergeCell ref="A17:AK17"/>
    <mergeCell ref="A18:AE18"/>
    <mergeCell ref="AF18:AH18"/>
    <mergeCell ref="AI11:AK11"/>
    <mergeCell ref="A12:AK12"/>
    <mergeCell ref="AA10:AF10"/>
    <mergeCell ref="AA11:AF11"/>
    <mergeCell ref="R10:Z10"/>
    <mergeCell ref="R11:Z11"/>
    <mergeCell ref="AA9:AF9"/>
    <mergeCell ref="R9:Z9"/>
    <mergeCell ref="AG10:AH10"/>
    <mergeCell ref="A11:E11"/>
    <mergeCell ref="F11:N11"/>
    <mergeCell ref="AG11:AH11"/>
    <mergeCell ref="AI5:AK5"/>
    <mergeCell ref="A10:E10"/>
    <mergeCell ref="F10:P10"/>
    <mergeCell ref="A6:AK6"/>
    <mergeCell ref="A7:AH7"/>
    <mergeCell ref="AI7:AK8"/>
    <mergeCell ref="A8:AH8"/>
    <mergeCell ref="A9:E9"/>
    <mergeCell ref="F9:P9"/>
    <mergeCell ref="AG9:AH9"/>
    <mergeCell ref="A13:AK13"/>
    <mergeCell ref="A1:AK1"/>
    <mergeCell ref="A2:AK2"/>
    <mergeCell ref="A3:AK3"/>
    <mergeCell ref="A4:E4"/>
    <mergeCell ref="F4:P4"/>
    <mergeCell ref="AI4:AK4"/>
    <mergeCell ref="A5:E5"/>
    <mergeCell ref="F5:G5"/>
    <mergeCell ref="I5:P5"/>
  </mergeCells>
  <conditionalFormatting sqref="AA9">
    <cfRule type="expression" priority="19" dxfId="1">
      <formula>$AO$10=TRUE</formula>
    </cfRule>
  </conditionalFormatting>
  <conditionalFormatting sqref="AC50">
    <cfRule type="expression" priority="16" dxfId="3">
      <formula>$AO$50=FALSE</formula>
    </cfRule>
  </conditionalFormatting>
  <conditionalFormatting sqref="AC51">
    <cfRule type="expression" priority="15" dxfId="3">
      <formula>$AO$51=FALSE</formula>
    </cfRule>
  </conditionalFormatting>
  <conditionalFormatting sqref="AC52">
    <cfRule type="expression" priority="14" dxfId="3">
      <formula>$AO$52=FALSE</formula>
    </cfRule>
  </conditionalFormatting>
  <conditionalFormatting sqref="Z50">
    <cfRule type="expression" priority="13" dxfId="3">
      <formula>$AO$50=FALSE</formula>
    </cfRule>
  </conditionalFormatting>
  <conditionalFormatting sqref="Z50">
    <cfRule type="expression" priority="12" dxfId="1">
      <formula>$AO$50=TRUE</formula>
    </cfRule>
  </conditionalFormatting>
  <conditionalFormatting sqref="Z51">
    <cfRule type="expression" priority="11" dxfId="3">
      <formula>$AO$51=FALSE</formula>
    </cfRule>
  </conditionalFormatting>
  <conditionalFormatting sqref="Z51">
    <cfRule type="expression" priority="10" dxfId="1">
      <formula>$AO$51=TRUE</formula>
    </cfRule>
  </conditionalFormatting>
  <conditionalFormatting sqref="Z52">
    <cfRule type="expression" priority="9" dxfId="3">
      <formula>$AO$52=FALSE</formula>
    </cfRule>
  </conditionalFormatting>
  <conditionalFormatting sqref="Z52">
    <cfRule type="expression" priority="8" dxfId="1">
      <formula>$AO$52=TRUE</formula>
    </cfRule>
  </conditionalFormatting>
  <conditionalFormatting sqref="AA10:AF11">
    <cfRule type="expression" priority="2" dxfId="1" stopIfTrue="1">
      <formula>$AO$10=FALSE</formula>
    </cfRule>
  </conditionalFormatting>
  <conditionalFormatting sqref="R10:AH11">
    <cfRule type="expression" priority="1" dxfId="0" stopIfTrue="1">
      <formula>$AO$10=TRUE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&amp;R&amp;8 Rev. 2,    28. maggio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Zivildiensteinsatz FALS</cp:lastModifiedBy>
  <cp:lastPrinted>2015-09-01T13:02:01Z</cp:lastPrinted>
  <dcterms:created xsi:type="dcterms:W3CDTF">2010-04-01T05:09:05Z</dcterms:created>
  <dcterms:modified xsi:type="dcterms:W3CDTF">2016-01-18T09:11:01Z</dcterms:modified>
  <cp:category/>
  <cp:version/>
  <cp:contentType/>
  <cp:contentStatus/>
</cp:coreProperties>
</file>